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rawings/drawing2.xml" ContentType="application/vnd.openxmlformats-officedocument.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iagrams/data9.xml" ContentType="application/vnd.openxmlformats-officedocument.drawingml.diagramData+xml"/>
  <Override PartName="/xl/diagrams/layout9.xml" ContentType="application/vnd.openxmlformats-officedocument.drawingml.diagramLayout+xml"/>
  <Override PartName="/xl/diagrams/quickStyle9.xml" ContentType="application/vnd.openxmlformats-officedocument.drawingml.diagramStyle+xml"/>
  <Override PartName="/xl/diagrams/colors9.xml" ContentType="application/vnd.openxmlformats-officedocument.drawingml.diagramColors+xml"/>
  <Override PartName="/xl/diagrams/drawing9.xml" ContentType="application/vnd.ms-office.drawingml.diagramDrawing+xml"/>
  <Override PartName="/xl/diagrams/data10.xml" ContentType="application/vnd.openxmlformats-officedocument.drawingml.diagramData+xml"/>
  <Override PartName="/xl/diagrams/layout10.xml" ContentType="application/vnd.openxmlformats-officedocument.drawingml.diagramLayout+xml"/>
  <Override PartName="/xl/diagrams/quickStyle10.xml" ContentType="application/vnd.openxmlformats-officedocument.drawingml.diagramStyle+xml"/>
  <Override PartName="/xl/diagrams/colors10.xml" ContentType="application/vnd.openxmlformats-officedocument.drawingml.diagramColors+xml"/>
  <Override PartName="/xl/diagrams/drawing10.xml" ContentType="application/vnd.ms-office.drawingml.diagramDrawing+xml"/>
  <Override PartName="/xl/drawings/drawing3.xml" ContentType="application/vnd.openxmlformats-officedocument.drawing+xml"/>
  <Override PartName="/xl/diagrams/data11.xml" ContentType="application/vnd.openxmlformats-officedocument.drawingml.diagramData+xml"/>
  <Override PartName="/xl/diagrams/layout11.xml" ContentType="application/vnd.openxmlformats-officedocument.drawingml.diagramLayout+xml"/>
  <Override PartName="/xl/diagrams/quickStyle11.xml" ContentType="application/vnd.openxmlformats-officedocument.drawingml.diagramStyle+xml"/>
  <Override PartName="/xl/diagrams/colors11.xml" ContentType="application/vnd.openxmlformats-officedocument.drawingml.diagramColors+xml"/>
  <Override PartName="/xl/diagrams/drawing11.xml" ContentType="application/vnd.ms-office.drawingml.diagramDrawing+xml"/>
  <Override PartName="/xl/diagrams/data12.xml" ContentType="application/vnd.openxmlformats-officedocument.drawingml.diagramData+xml"/>
  <Override PartName="/xl/diagrams/layout12.xml" ContentType="application/vnd.openxmlformats-officedocument.drawingml.diagramLayout+xml"/>
  <Override PartName="/xl/diagrams/quickStyle12.xml" ContentType="application/vnd.openxmlformats-officedocument.drawingml.diagramStyle+xml"/>
  <Override PartName="/xl/diagrams/colors12.xml" ContentType="application/vnd.openxmlformats-officedocument.drawingml.diagramColors+xml"/>
  <Override PartName="/xl/diagrams/drawing12.xml" ContentType="application/vnd.ms-office.drawingml.diagramDrawing+xml"/>
  <Override PartName="/xl/diagrams/data13.xml" ContentType="application/vnd.openxmlformats-officedocument.drawingml.diagramData+xml"/>
  <Override PartName="/xl/diagrams/layout13.xml" ContentType="application/vnd.openxmlformats-officedocument.drawingml.diagramLayout+xml"/>
  <Override PartName="/xl/diagrams/quickStyle13.xml" ContentType="application/vnd.openxmlformats-officedocument.drawingml.diagramStyle+xml"/>
  <Override PartName="/xl/diagrams/colors13.xml" ContentType="application/vnd.openxmlformats-officedocument.drawingml.diagramColors+xml"/>
  <Override PartName="/xl/diagrams/drawing13.xml" ContentType="application/vnd.ms-office.drawingml.diagramDrawing+xml"/>
  <Override PartName="/xl/diagrams/data14.xml" ContentType="application/vnd.openxmlformats-officedocument.drawingml.diagramData+xml"/>
  <Override PartName="/xl/diagrams/layout14.xml" ContentType="application/vnd.openxmlformats-officedocument.drawingml.diagramLayout+xml"/>
  <Override PartName="/xl/diagrams/quickStyle14.xml" ContentType="application/vnd.openxmlformats-officedocument.drawingml.diagramStyle+xml"/>
  <Override PartName="/xl/diagrams/colors14.xml" ContentType="application/vnd.openxmlformats-officedocument.drawingml.diagramColors+xml"/>
  <Override PartName="/xl/diagrams/drawing14.xml" ContentType="application/vnd.ms-office.drawingml.diagramDrawing+xml"/>
  <Override PartName="/xl/diagrams/data15.xml" ContentType="application/vnd.openxmlformats-officedocument.drawingml.diagramData+xml"/>
  <Override PartName="/xl/diagrams/layout15.xml" ContentType="application/vnd.openxmlformats-officedocument.drawingml.diagramLayout+xml"/>
  <Override PartName="/xl/diagrams/quickStyle15.xml" ContentType="application/vnd.openxmlformats-officedocument.drawingml.diagramStyle+xml"/>
  <Override PartName="/xl/diagrams/colors15.xml" ContentType="application/vnd.openxmlformats-officedocument.drawingml.diagramColors+xml"/>
  <Override PartName="/xl/diagrams/drawing15.xml" ContentType="application/vnd.ms-office.drawingml.diagramDrawing+xml"/>
  <Override PartName="/xl/drawings/drawing4.xml" ContentType="application/vnd.openxmlformats-officedocument.drawing+xml"/>
  <Override PartName="/xl/drawings/drawing5.xml" ContentType="application/vnd.openxmlformats-officedocument.drawing+xml"/>
  <Override PartName="/xl/diagrams/data16.xml" ContentType="application/vnd.openxmlformats-officedocument.drawingml.diagramData+xml"/>
  <Override PartName="/xl/diagrams/layout16.xml" ContentType="application/vnd.openxmlformats-officedocument.drawingml.diagramLayout+xml"/>
  <Override PartName="/xl/diagrams/quickStyle16.xml" ContentType="application/vnd.openxmlformats-officedocument.drawingml.diagramStyle+xml"/>
  <Override PartName="/xl/diagrams/colors16.xml" ContentType="application/vnd.openxmlformats-officedocument.drawingml.diagramColors+xml"/>
  <Override PartName="/xl/diagrams/drawing16.xml" ContentType="application/vnd.ms-office.drawingml.diagramDrawing+xml"/>
  <Override PartName="/xl/diagrams/data17.xml" ContentType="application/vnd.openxmlformats-officedocument.drawingml.diagramData+xml"/>
  <Override PartName="/xl/diagrams/layout17.xml" ContentType="application/vnd.openxmlformats-officedocument.drawingml.diagramLayout+xml"/>
  <Override PartName="/xl/diagrams/quickStyle17.xml" ContentType="application/vnd.openxmlformats-officedocument.drawingml.diagramStyle+xml"/>
  <Override PartName="/xl/diagrams/colors17.xml" ContentType="application/vnd.openxmlformats-officedocument.drawingml.diagramColors+xml"/>
  <Override PartName="/xl/diagrams/drawing17.xml" ContentType="application/vnd.ms-office.drawingml.diagramDrawing+xml"/>
  <Override PartName="/xl/diagrams/data18.xml" ContentType="application/vnd.openxmlformats-officedocument.drawingml.diagramData+xml"/>
  <Override PartName="/xl/diagrams/layout18.xml" ContentType="application/vnd.openxmlformats-officedocument.drawingml.diagramLayout+xml"/>
  <Override PartName="/xl/diagrams/quickStyle18.xml" ContentType="application/vnd.openxmlformats-officedocument.drawingml.diagramStyle+xml"/>
  <Override PartName="/xl/diagrams/colors18.xml" ContentType="application/vnd.openxmlformats-officedocument.drawingml.diagramColors+xml"/>
  <Override PartName="/xl/diagrams/drawing18.xml" ContentType="application/vnd.ms-office.drawingml.diagramDrawing+xml"/>
  <Override PartName="/xl/diagrams/data19.xml" ContentType="application/vnd.openxmlformats-officedocument.drawingml.diagramData+xml"/>
  <Override PartName="/xl/diagrams/layout19.xml" ContentType="application/vnd.openxmlformats-officedocument.drawingml.diagramLayout+xml"/>
  <Override PartName="/xl/diagrams/quickStyle19.xml" ContentType="application/vnd.openxmlformats-officedocument.drawingml.diagramStyle+xml"/>
  <Override PartName="/xl/diagrams/colors19.xml" ContentType="application/vnd.openxmlformats-officedocument.drawingml.diagramColors+xml"/>
  <Override PartName="/xl/diagrams/drawing19.xml" ContentType="application/vnd.ms-office.drawingml.diagramDrawing+xml"/>
  <Override PartName="/xl/diagrams/data20.xml" ContentType="application/vnd.openxmlformats-officedocument.drawingml.diagramData+xml"/>
  <Override PartName="/xl/diagrams/layout20.xml" ContentType="application/vnd.openxmlformats-officedocument.drawingml.diagramLayout+xml"/>
  <Override PartName="/xl/diagrams/quickStyle20.xml" ContentType="application/vnd.openxmlformats-officedocument.drawingml.diagramStyle+xml"/>
  <Override PartName="/xl/diagrams/colors20.xml" ContentType="application/vnd.openxmlformats-officedocument.drawingml.diagramColors+xml"/>
  <Override PartName="/xl/diagrams/drawing20.xml" ContentType="application/vnd.ms-office.drawingml.diagram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iagrams/data21.xml" ContentType="application/vnd.openxmlformats-officedocument.drawingml.diagramData+xml"/>
  <Override PartName="/xl/diagrams/layout21.xml" ContentType="application/vnd.openxmlformats-officedocument.drawingml.diagramLayout+xml"/>
  <Override PartName="/xl/diagrams/quickStyle21.xml" ContentType="application/vnd.openxmlformats-officedocument.drawingml.diagramStyle+xml"/>
  <Override PartName="/xl/diagrams/colors21.xml" ContentType="application/vnd.openxmlformats-officedocument.drawingml.diagramColors+xml"/>
  <Override PartName="/xl/diagrams/drawing21.xml" ContentType="application/vnd.ms-office.drawingml.diagram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228"/>
  <workbookPr codeName="ЭтаКнига" defaultThemeVersion="124226"/>
  <mc:AlternateContent xmlns:mc="http://schemas.openxmlformats.org/markup-compatibility/2006">
    <mc:Choice Requires="x15">
      <x15ac:absPath xmlns:x15ac="http://schemas.microsoft.com/office/spreadsheetml/2010/11/ac" url="C:\Users\Олег\Desktop\Поставщики\Алсав\"/>
    </mc:Choice>
  </mc:AlternateContent>
  <xr:revisionPtr revIDLastSave="0" documentId="13_ncr:1_{F60DD023-3BEB-4198-B35B-1416742BB3DF}" xr6:coauthVersionLast="45" xr6:coauthVersionMax="45" xr10:uidLastSave="{00000000-0000-0000-0000-000000000000}"/>
  <bookViews>
    <workbookView xWindow="-120" yWindow="-120" windowWidth="29040" windowHeight="15840" tabRatio="753" xr2:uid="{00000000-000D-0000-FFFF-FFFF00000000}"/>
  </bookViews>
  <sheets>
    <sheet name="стол, тумба" sheetId="18" r:id="rId1"/>
    <sheet name="шкаф" sheetId="6" r:id="rId2"/>
    <sheet name="элементы" sheetId="7" r:id="rId3"/>
    <sheet name="столы на металл. опорах" sheetId="19" r:id="rId4"/>
    <sheet name="стеллажи,фасады,тумбы" sheetId="9" r:id="rId5"/>
    <sheet name="Схема 1" sheetId="13" r:id="rId6"/>
    <sheet name="Схема 2 " sheetId="15" r:id="rId7"/>
    <sheet name="Схема 3" sheetId="16" r:id="rId8"/>
    <sheet name="Тех.описание" sheetId="12" r:id="rId9"/>
    <sheet name="Скидка" sheetId="2" state="hidden" r:id="rId10"/>
  </sheets>
  <definedNames>
    <definedName name="_xlnm.Print_Area" localSheetId="4">'стеллажи,фасады,тумбы'!$A$2:$Q$62</definedName>
    <definedName name="_xlnm.Print_Area" localSheetId="0">'стол, тумба'!$A$2:$Q$62</definedName>
    <definedName name="_xlnm.Print_Area" localSheetId="3">'столы на металл. опорах'!$A$2:$P$73</definedName>
    <definedName name="_xlnm.Print_Area" localSheetId="5">'Схема 1'!$A$1:$R$93</definedName>
    <definedName name="_xlnm.Print_Area" localSheetId="6">'Схема 2 '!$A$1:$R$87</definedName>
    <definedName name="_xlnm.Print_Area" localSheetId="7">'Схема 3'!$A$1:$V$86</definedName>
    <definedName name="_xlnm.Print_Area" localSheetId="8">Тех.описание!$A$1:$E$56</definedName>
    <definedName name="_xlnm.Print_Area" localSheetId="1">шкаф!$A$2:$Q$60</definedName>
    <definedName name="_xlnm.Print_Area" localSheetId="2">элементы!$A$2:$Q$66</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3" i="2" l="1"/>
  <c r="AU10" i="2" l="1"/>
  <c r="G10" i="19"/>
  <c r="G10" i="9" l="1"/>
  <c r="G10" i="7" l="1"/>
  <c r="G10" i="6"/>
  <c r="G10" i="18" l="1"/>
  <c r="D4" i="2" l="1"/>
  <c r="G37" i="9" s="1"/>
  <c r="P55" i="7" l="1"/>
  <c r="M55" i="7"/>
  <c r="J36" i="7"/>
  <c r="H60" i="19"/>
  <c r="D49" i="19"/>
  <c r="M30" i="19"/>
  <c r="D21" i="19"/>
  <c r="H41" i="19"/>
  <c r="D40" i="19"/>
  <c r="D41" i="19"/>
  <c r="P68" i="19"/>
  <c r="D59" i="19"/>
  <c r="P41" i="19"/>
  <c r="J30" i="19"/>
  <c r="D22" i="19"/>
  <c r="D58" i="19"/>
  <c r="D30" i="19"/>
  <c r="P49" i="19"/>
  <c r="L22" i="19"/>
  <c r="M68" i="19"/>
  <c r="D60" i="19"/>
  <c r="L41" i="19"/>
  <c r="G30" i="19"/>
  <c r="D19" i="19"/>
  <c r="J68" i="19"/>
  <c r="M49" i="19"/>
  <c r="P22" i="19"/>
  <c r="H36" i="7"/>
  <c r="P60" i="19"/>
  <c r="J49" i="19"/>
  <c r="D39" i="19"/>
  <c r="H22" i="19"/>
  <c r="F36" i="7"/>
  <c r="L60" i="19"/>
  <c r="G49" i="19"/>
  <c r="P30" i="19"/>
  <c r="D20" i="19"/>
  <c r="G68" i="19"/>
  <c r="D68" i="19"/>
  <c r="M49" i="18"/>
  <c r="G19" i="18"/>
  <c r="D19" i="18"/>
  <c r="G49" i="18"/>
  <c r="M19" i="18"/>
  <c r="M41" i="18"/>
  <c r="J19" i="18"/>
  <c r="P19" i="18"/>
  <c r="J49" i="18"/>
  <c r="J63" i="7"/>
  <c r="G55" i="7"/>
  <c r="D36" i="7"/>
  <c r="D27" i="7"/>
  <c r="D19" i="7"/>
  <c r="J55" i="7"/>
  <c r="G63" i="7"/>
  <c r="D55" i="7"/>
  <c r="P27" i="7"/>
  <c r="P19" i="7"/>
  <c r="H19" i="7"/>
  <c r="D63" i="7"/>
  <c r="D47" i="7"/>
  <c r="L27" i="7"/>
  <c r="L19" i="7"/>
  <c r="H27" i="7"/>
  <c r="P49" i="18"/>
  <c r="P41" i="18"/>
  <c r="M63" i="7"/>
  <c r="D49" i="18"/>
  <c r="P63" i="7"/>
  <c r="B49" i="18"/>
  <c r="D42" i="9"/>
  <c r="P56" i="6" s="1"/>
  <c r="M51" i="9"/>
  <c r="D51" i="9"/>
  <c r="P32" i="9"/>
  <c r="G51" i="9"/>
  <c r="N60" i="9"/>
  <c r="M36" i="7"/>
  <c r="P42" i="9"/>
  <c r="P43" i="7"/>
  <c r="M47" i="7"/>
  <c r="D20" i="9"/>
  <c r="D60" i="9"/>
  <c r="J51" i="9"/>
  <c r="J60" i="9"/>
  <c r="P47" i="7"/>
  <c r="G60" i="9"/>
  <c r="P51" i="9"/>
  <c r="M20" i="9"/>
  <c r="J32" i="9"/>
  <c r="J27" i="18"/>
  <c r="J41" i="18"/>
  <c r="D27" i="18"/>
  <c r="D41" i="18"/>
  <c r="G27" i="18"/>
  <c r="P27" i="18"/>
  <c r="M27" i="18"/>
  <c r="G41" i="18"/>
  <c r="P20" i="9"/>
  <c r="M16" i="9"/>
  <c r="P38" i="6" s="1"/>
  <c r="G20" i="9"/>
  <c r="P36" i="7"/>
  <c r="D32" i="9"/>
  <c r="G47" i="7"/>
  <c r="J20" i="9"/>
  <c r="J47" i="7"/>
  <c r="P60" i="9"/>
  <c r="M32" i="9"/>
  <c r="M60" i="9"/>
  <c r="G32" i="9"/>
  <c r="G42" i="9"/>
  <c r="J42" i="9"/>
  <c r="M42" i="9"/>
  <c r="E12" i="16" l="1"/>
  <c r="I29" i="13"/>
  <c r="S21" i="16"/>
  <c r="M17" i="13"/>
  <c r="M21" i="16"/>
  <c r="I37" i="13"/>
  <c r="I25" i="13"/>
  <c r="I12" i="16"/>
  <c r="Q45" i="13"/>
  <c r="I41" i="13"/>
  <c r="Q41" i="13"/>
  <c r="M21" i="13"/>
  <c r="I21" i="13"/>
  <c r="E15" i="16"/>
  <c r="Q37" i="13"/>
  <c r="I15" i="16"/>
  <c r="Q49" i="13"/>
  <c r="M25" i="13"/>
  <c r="I45" i="13"/>
  <c r="E18" i="16"/>
  <c r="I18" i="16"/>
  <c r="U21" i="16"/>
  <c r="E21" i="16"/>
  <c r="I21" i="16"/>
  <c r="I49" i="13"/>
  <c r="O21" i="16"/>
  <c r="M29" i="13"/>
  <c r="E63" i="15"/>
  <c r="E85" i="15"/>
  <c r="U48" i="16"/>
  <c r="I48" i="16"/>
  <c r="Q25" i="13"/>
  <c r="E86" i="15"/>
  <c r="E64" i="15"/>
  <c r="E76" i="13"/>
  <c r="E62" i="13"/>
  <c r="U53" i="16"/>
  <c r="I53" i="16"/>
  <c r="Q29" i="13"/>
  <c r="E19" i="15"/>
  <c r="E41" i="15"/>
  <c r="E75" i="13"/>
  <c r="E61" i="13"/>
  <c r="U85" i="16"/>
  <c r="U78" i="16"/>
  <c r="U71" i="16"/>
  <c r="U64" i="16"/>
  <c r="I85" i="16"/>
  <c r="I78" i="16"/>
  <c r="Q17" i="13"/>
  <c r="I71" i="16"/>
  <c r="I38" i="16"/>
  <c r="I64" i="16"/>
  <c r="U38" i="16"/>
  <c r="E43" i="15"/>
  <c r="E21" i="15"/>
  <c r="U43" i="16"/>
  <c r="I43" i="16"/>
  <c r="Q21" i="13"/>
  <c r="E42" i="15"/>
  <c r="E20" i="15"/>
  <c r="E62" i="15"/>
  <c r="E84" i="15"/>
  <c r="P58" i="18"/>
  <c r="L58" i="18"/>
  <c r="H58" i="18"/>
  <c r="D58" i="18"/>
  <c r="M58" i="18"/>
  <c r="I58" i="18"/>
  <c r="E58" i="18"/>
  <c r="B58" i="18"/>
  <c r="E25" i="13" s="1"/>
  <c r="L56" i="6"/>
  <c r="D20" i="6"/>
  <c r="M20" i="6"/>
  <c r="H38" i="6"/>
  <c r="H56" i="6"/>
  <c r="D56" i="6"/>
  <c r="J20" i="6"/>
  <c r="G29" i="6"/>
  <c r="L38" i="6"/>
  <c r="G20" i="6"/>
  <c r="D47" i="6"/>
  <c r="P47" i="6"/>
  <c r="L47" i="6"/>
  <c r="H47" i="6"/>
  <c r="J29" i="6"/>
  <c r="P20" i="6"/>
  <c r="P29" i="6"/>
  <c r="D38" i="6"/>
  <c r="M29" i="6"/>
  <c r="D29" i="6"/>
  <c r="K74" i="15" l="1"/>
  <c r="I43" i="15"/>
  <c r="Q43" i="15"/>
  <c r="M43" i="15"/>
  <c r="Q56" i="15"/>
  <c r="K80" i="15"/>
  <c r="M17" i="15"/>
  <c r="I37" i="15"/>
  <c r="Q37" i="15"/>
  <c r="M37" i="15"/>
  <c r="E86" i="13"/>
  <c r="M86" i="13"/>
  <c r="M71" i="13"/>
  <c r="Q71" i="13"/>
  <c r="I86" i="13"/>
  <c r="I71" i="13"/>
  <c r="Q60" i="15"/>
  <c r="M76" i="13"/>
  <c r="Q76" i="13"/>
  <c r="I92" i="13"/>
  <c r="M92" i="13"/>
  <c r="I76" i="13"/>
  <c r="E92" i="13"/>
  <c r="Q64" i="15"/>
  <c r="Q31" i="15"/>
  <c r="I31" i="15"/>
  <c r="M31" i="15"/>
  <c r="K86" i="15"/>
  <c r="E17" i="13"/>
  <c r="E29" i="13"/>
  <c r="E21" i="13"/>
  <c r="Q62" i="13"/>
  <c r="M62" i="13"/>
  <c r="I62" i="13"/>
  <c r="I64" i="15"/>
  <c r="M64" i="15"/>
  <c r="Q74" i="15"/>
  <c r="Q86" i="15"/>
  <c r="I56" i="15"/>
  <c r="M56" i="15"/>
  <c r="I21" i="15"/>
  <c r="Q21" i="15"/>
  <c r="M21" i="15"/>
  <c r="Q80" i="15"/>
  <c r="I17" i="15"/>
  <c r="Q17" i="15"/>
  <c r="I13" i="15"/>
  <c r="Q13" i="15"/>
  <c r="M13" i="15"/>
  <c r="I60" i="15"/>
  <c r="M60" i="15"/>
  <c r="Q92" i="13"/>
  <c r="Q86" i="13"/>
  <c r="Q58" i="13"/>
  <c r="I58" i="13"/>
  <c r="M58" i="13"/>
</calcChain>
</file>

<file path=xl/sharedStrings.xml><?xml version="1.0" encoding="utf-8"?>
<sst xmlns="http://schemas.openxmlformats.org/spreadsheetml/2006/main" count="1269" uniqueCount="605">
  <si>
    <t>Скидка</t>
  </si>
  <si>
    <t>Наценка</t>
  </si>
  <si>
    <t>%</t>
  </si>
  <si>
    <t>2Ш.017</t>
  </si>
  <si>
    <t>2Ш.005</t>
  </si>
  <si>
    <t>2П.005</t>
  </si>
  <si>
    <t>2Ш.023</t>
  </si>
  <si>
    <t>2П.015</t>
  </si>
  <si>
    <t>2А.002</t>
  </si>
  <si>
    <t>2ПП.005</t>
  </si>
  <si>
    <t>2ПК.001</t>
  </si>
  <si>
    <t>2ПК.002</t>
  </si>
  <si>
    <t>2СЭ.007</t>
  </si>
  <si>
    <t>2СЭ.008</t>
  </si>
  <si>
    <t>2СЭ.013</t>
  </si>
  <si>
    <t>2СЭ.010</t>
  </si>
  <si>
    <t>2СЭ.015</t>
  </si>
  <si>
    <t>2СЭ.011</t>
  </si>
  <si>
    <t>2СЭ.012</t>
  </si>
  <si>
    <t>2ОП.001</t>
  </si>
  <si>
    <t>2ОП.002</t>
  </si>
  <si>
    <t>2БР.004</t>
  </si>
  <si>
    <t>2БР.005</t>
  </si>
  <si>
    <t>2ФК.001</t>
  </si>
  <si>
    <t>2ФК.002</t>
  </si>
  <si>
    <t>2ФК.003</t>
  </si>
  <si>
    <t>2ФК.004</t>
  </si>
  <si>
    <t>2Ф.005</t>
  </si>
  <si>
    <t>2Ф.006</t>
  </si>
  <si>
    <t>2Ф.007</t>
  </si>
  <si>
    <t>2ФКс.010</t>
  </si>
  <si>
    <t>2Фс.011</t>
  </si>
  <si>
    <t>2С.010</t>
  </si>
  <si>
    <t>2С.013</t>
  </si>
  <si>
    <t>2С.015</t>
  </si>
  <si>
    <t>2С.016</t>
  </si>
  <si>
    <t>2Т.004</t>
  </si>
  <si>
    <t>2Т.002</t>
  </si>
  <si>
    <t>2ТП.001</t>
  </si>
  <si>
    <t>2ТП.002</t>
  </si>
  <si>
    <t>2Ш.011</t>
  </si>
  <si>
    <t>2Ш.013</t>
  </si>
  <si>
    <t>2Т.011</t>
  </si>
  <si>
    <t>2Ш.012</t>
  </si>
  <si>
    <t>2РС.004</t>
  </si>
  <si>
    <t>2ТП.003</t>
  </si>
  <si>
    <t>2СП.036</t>
  </si>
  <si>
    <t>2СП.037</t>
  </si>
  <si>
    <t>2СП.038</t>
  </si>
  <si>
    <t>2СП.039</t>
  </si>
  <si>
    <t>2СП.040</t>
  </si>
  <si>
    <t>2ТП.005</t>
  </si>
  <si>
    <t>2А.001</t>
  </si>
  <si>
    <t>2Ф.012</t>
  </si>
  <si>
    <t>Группа  элементов / параметр</t>
  </si>
  <si>
    <t>Выражение  параметра</t>
  </si>
  <si>
    <t xml:space="preserve">Возможные  цвета </t>
  </si>
  <si>
    <t>Столы</t>
  </si>
  <si>
    <t>Толщина  ДСП  столешниц,  мм</t>
  </si>
  <si>
    <t>Кромка  на  столешницах,  мм</t>
  </si>
  <si>
    <t>2,  ПВХ</t>
  </si>
  <si>
    <t>Наличие  заглушек  под  электропроводку  в  прямоугольных  столешницах</t>
  </si>
  <si>
    <t>По желанию</t>
  </si>
  <si>
    <t xml:space="preserve">Наличие  заглушек  под  электропроводку в  столешницах  с  криволинейным  вырезом </t>
  </si>
  <si>
    <t xml:space="preserve">Да, во всех  столах </t>
  </si>
  <si>
    <t>Толщина  опор,  мм</t>
  </si>
  <si>
    <t>Кромка  на  опорах,  мм</t>
  </si>
  <si>
    <t>0,4  ПВХ</t>
  </si>
  <si>
    <t>Регулируемая  опора</t>
  </si>
  <si>
    <t>На всех  столах</t>
  </si>
  <si>
    <r>
      <t>Толщина  передней  соединительной  панели (ДСП),</t>
    </r>
    <r>
      <rPr>
        <sz val="8"/>
        <rFont val="Arial"/>
        <family val="2"/>
      </rPr>
      <t>ММ</t>
    </r>
    <r>
      <rPr>
        <sz val="9.5"/>
        <rFont val="Arial"/>
        <family val="2"/>
      </rPr>
      <t xml:space="preserve"> </t>
    </r>
  </si>
  <si>
    <t>Кромка на передней соединительной панели (ДСП), мм</t>
  </si>
  <si>
    <t>0,4 ПВХ</t>
  </si>
  <si>
    <t>Соединительные элементы</t>
  </si>
  <si>
    <t>Толщина ДСП столешниц,  мм</t>
  </si>
  <si>
    <t>2, ПВХ</t>
  </si>
  <si>
    <t>Верхние  элементы</t>
  </si>
  <si>
    <t>Толщина  ДСП  топов,  мм</t>
  </si>
  <si>
    <t>Кромка  на  топах,  мм</t>
  </si>
  <si>
    <t>0,4, ПВХ</t>
  </si>
  <si>
    <t>Толщина  боковин, мм</t>
  </si>
  <si>
    <t>Кромка  на  боковинах,  мм</t>
  </si>
  <si>
    <t>0,4,ПВХ</t>
  </si>
  <si>
    <t>Тумбы</t>
  </si>
  <si>
    <t>Толщина  ДСП  каркасов,  мм</t>
  </si>
  <si>
    <t>Кромка  на  каркасах,  мм</t>
  </si>
  <si>
    <t>2,ПВХ</t>
  </si>
  <si>
    <t>Задняя  стенка (на  всех  тумбах)</t>
  </si>
  <si>
    <t>ДСП, 16 мм</t>
  </si>
  <si>
    <t xml:space="preserve">Стенки  ящиков  </t>
  </si>
  <si>
    <t>Дно  ящика</t>
  </si>
  <si>
    <t>ДВП</t>
  </si>
  <si>
    <t>Замок</t>
  </si>
  <si>
    <t>На  верхний  ящик  (по желанию)</t>
  </si>
  <si>
    <t>Толщина  ДСП  лицевых  панелей,  мм</t>
  </si>
  <si>
    <t>Кромка  на  лицевых  панелях,  мм</t>
  </si>
  <si>
    <t>Толщина  топов,  мм</t>
  </si>
  <si>
    <t>Кромка  топа,  мм</t>
  </si>
  <si>
    <t>Диаметр  колёс,  мм</t>
  </si>
  <si>
    <t>Шкафы</t>
  </si>
  <si>
    <t>Толщина  ДСП  полок,  мм</t>
  </si>
  <si>
    <t>Кромка  на  полках,  мм</t>
  </si>
  <si>
    <t>0,4,  ПВХ</t>
  </si>
  <si>
    <t>На  всех  шкафах</t>
  </si>
  <si>
    <t>Задняя  стенка  ДВП</t>
  </si>
  <si>
    <t>(кроме угловых-ДСП22 мм.)</t>
  </si>
  <si>
    <t>Топы  шкафов</t>
  </si>
  <si>
    <t>Толщина  используемого ДСП, мм</t>
  </si>
  <si>
    <t>Используемая кромка, мм</t>
  </si>
  <si>
    <t>Фасады, полки</t>
  </si>
  <si>
    <t>Толщина  используемого  ДСП,  мм</t>
  </si>
  <si>
    <t>Используемая  кромка,  мм</t>
  </si>
  <si>
    <t>Толщина  стекла,  мм</t>
  </si>
  <si>
    <t>Тонированное</t>
  </si>
  <si>
    <t>Барьер</t>
  </si>
  <si>
    <t>(800х700х750h)</t>
  </si>
  <si>
    <t>(1000х700х750h)</t>
  </si>
  <si>
    <t>(1200х700х750h)</t>
  </si>
  <si>
    <t>(1400х700х750h)</t>
  </si>
  <si>
    <t>(1600х700х750h)</t>
  </si>
  <si>
    <t>(1600х900х750h)</t>
  </si>
  <si>
    <t>(1200х800х750h)</t>
  </si>
  <si>
    <t>(1400х800х750h)</t>
  </si>
  <si>
    <t>(1600х800х750h)</t>
  </si>
  <si>
    <t>(1200х1200х750h)</t>
  </si>
  <si>
    <t>Цена без опоры</t>
  </si>
  <si>
    <t>(800х500х690h)</t>
  </si>
  <si>
    <t>(800х600х580h)</t>
  </si>
  <si>
    <t>2С.006+2ПК.001</t>
  </si>
  <si>
    <t>(390х700х750h)</t>
  </si>
  <si>
    <t>Столы прямолинейные</t>
  </si>
  <si>
    <t>Столы криволинейные</t>
  </si>
  <si>
    <t>2С.020(лев), 2С.021(прав)</t>
  </si>
  <si>
    <t>2С.022(лев), 2С.023(прав)</t>
  </si>
  <si>
    <t>2С.041(лев), 2С.044 (прав)</t>
  </si>
  <si>
    <t>2С.042(лев), 2С.045(прав)</t>
  </si>
  <si>
    <t>2С.043(лев), 2С.046(прав)</t>
  </si>
  <si>
    <t>(550х390х750h)</t>
  </si>
  <si>
    <t>(390х600х750h)</t>
  </si>
  <si>
    <t>(550х600х750h)</t>
  </si>
  <si>
    <t>(628х350х16h)</t>
  </si>
  <si>
    <t xml:space="preserve">Приставляется ко всем столам со стороны 700 </t>
  </si>
  <si>
    <t>Приставляется к криволинейным столам со стороны 550</t>
  </si>
  <si>
    <t>Приставляется к криволинейным столам со стороны 600</t>
  </si>
  <si>
    <t>(600х600х750h)</t>
  </si>
  <si>
    <t>(700х700х750h)</t>
  </si>
  <si>
    <t>(600х1200х750h)</t>
  </si>
  <si>
    <t>(700х1400х750h)</t>
  </si>
  <si>
    <t>(710х1420х750h)</t>
  </si>
  <si>
    <t>(350х700х750h)</t>
  </si>
  <si>
    <t>Барьеры (перегородки)</t>
  </si>
  <si>
    <t>Ресепшн</t>
  </si>
  <si>
    <t>Шкафы, пеналы с фасадами</t>
  </si>
  <si>
    <t>Пенал приставной</t>
  </si>
  <si>
    <t>(390х770х2)</t>
  </si>
  <si>
    <t>(390х770х1)</t>
  </si>
  <si>
    <t>(390х395х2)</t>
  </si>
  <si>
    <t>(390х395х1)</t>
  </si>
  <si>
    <t>Тумба без топа</t>
  </si>
  <si>
    <t xml:space="preserve"> Топы</t>
  </si>
  <si>
    <t>(390х700х22h)</t>
  </si>
  <si>
    <t>(550х390х22h)</t>
  </si>
  <si>
    <t>(390х600х22h)</t>
  </si>
  <si>
    <t>(550х600х22h)</t>
  </si>
  <si>
    <t>(1400х900х750h)</t>
  </si>
  <si>
    <t>Цены указаны с учетом скидки:</t>
  </si>
  <si>
    <t>(390х520х750h)</t>
  </si>
  <si>
    <t>(1200х430х16)</t>
  </si>
  <si>
    <t>(1400х430х16)</t>
  </si>
  <si>
    <t>(1600х430х16)</t>
  </si>
  <si>
    <t xml:space="preserve">Опоры </t>
  </si>
  <si>
    <t xml:space="preserve">   черная</t>
  </si>
  <si>
    <t>(Ø60х710/740h)</t>
  </si>
  <si>
    <t>ЗП.001</t>
  </si>
  <si>
    <t>ЗМ.001</t>
  </si>
  <si>
    <t>(Ø60)</t>
  </si>
  <si>
    <t>Аксессуары</t>
  </si>
  <si>
    <t>Цена без опор</t>
  </si>
  <si>
    <r>
      <t xml:space="preserve">Схемы размещения криволинейных столов </t>
    </r>
    <r>
      <rPr>
        <b/>
        <sz val="20"/>
        <rFont val="Arial Cyr"/>
        <charset val="204"/>
      </rPr>
      <t xml:space="preserve">(2С.020-2С.023), тумб и элементов </t>
    </r>
  </si>
  <si>
    <t>Цена комплекта:</t>
  </si>
  <si>
    <r>
      <t>1.</t>
    </r>
    <r>
      <rPr>
        <sz val="12"/>
        <rFont val="Arial Cyr"/>
        <charset val="204"/>
      </rPr>
      <t xml:space="preserve"> </t>
    </r>
    <r>
      <rPr>
        <sz val="11"/>
        <rFont val="Arial Cyr"/>
        <charset val="204"/>
      </rPr>
      <t xml:space="preserve">Стол </t>
    </r>
    <r>
      <rPr>
        <b/>
        <sz val="11"/>
        <color indexed="12"/>
        <rFont val="Arial Cyr"/>
        <charset val="204"/>
      </rPr>
      <t>2С.022</t>
    </r>
    <r>
      <rPr>
        <sz val="11"/>
        <rFont val="Arial Cyr"/>
        <charset val="204"/>
      </rPr>
      <t xml:space="preserve"> лев. или </t>
    </r>
    <r>
      <rPr>
        <b/>
        <sz val="11"/>
        <color indexed="12"/>
        <rFont val="Arial Cyr"/>
        <charset val="204"/>
      </rPr>
      <t>2С.023</t>
    </r>
    <r>
      <rPr>
        <sz val="11"/>
        <rFont val="Arial Cyr"/>
        <charset val="204"/>
      </rPr>
      <t xml:space="preserve"> прав. </t>
    </r>
    <r>
      <rPr>
        <b/>
        <sz val="11"/>
        <rFont val="Arial Cyr"/>
        <charset val="204"/>
      </rPr>
      <t>(1400мм)</t>
    </r>
  </si>
  <si>
    <r>
      <t>2.</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2ТП.002</t>
    </r>
  </si>
  <si>
    <r>
      <t>2.</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2ТП.005</t>
    </r>
  </si>
  <si>
    <r>
      <t>2.</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2ТП.001</t>
    </r>
  </si>
  <si>
    <r>
      <t>1.</t>
    </r>
    <r>
      <rPr>
        <sz val="12"/>
        <rFont val="Arial Cyr"/>
        <charset val="204"/>
      </rPr>
      <t xml:space="preserve"> </t>
    </r>
    <r>
      <rPr>
        <sz val="11"/>
        <rFont val="Arial Cyr"/>
        <charset val="204"/>
      </rPr>
      <t xml:space="preserve">Стол </t>
    </r>
    <r>
      <rPr>
        <b/>
        <sz val="11"/>
        <color indexed="12"/>
        <rFont val="Arial Cyr"/>
        <charset val="204"/>
      </rPr>
      <t>2С.020</t>
    </r>
    <r>
      <rPr>
        <sz val="11"/>
        <rFont val="Arial Cyr"/>
        <charset val="204"/>
      </rPr>
      <t xml:space="preserve"> левый </t>
    </r>
    <r>
      <rPr>
        <b/>
        <sz val="11"/>
        <rFont val="Arial Cyr"/>
        <charset val="204"/>
      </rPr>
      <t xml:space="preserve">(1600мм)                            </t>
    </r>
  </si>
  <si>
    <r>
      <t>1.</t>
    </r>
    <r>
      <rPr>
        <sz val="12"/>
        <rFont val="Arial Cyr"/>
        <charset val="204"/>
      </rPr>
      <t xml:space="preserve"> </t>
    </r>
    <r>
      <rPr>
        <sz val="11"/>
        <rFont val="Arial Cyr"/>
        <charset val="204"/>
      </rPr>
      <t xml:space="preserve">Стол </t>
    </r>
    <r>
      <rPr>
        <b/>
        <sz val="11"/>
        <color indexed="12"/>
        <rFont val="Arial Cyr"/>
        <charset val="204"/>
      </rPr>
      <t>2С.022</t>
    </r>
    <r>
      <rPr>
        <sz val="11"/>
        <rFont val="Arial Cyr"/>
        <charset val="204"/>
      </rPr>
      <t xml:space="preserve"> левый </t>
    </r>
    <r>
      <rPr>
        <b/>
        <sz val="11"/>
        <rFont val="Arial Cyr"/>
        <charset val="204"/>
      </rPr>
      <t xml:space="preserve">(1400мм)                            </t>
    </r>
  </si>
  <si>
    <r>
      <t>1.</t>
    </r>
    <r>
      <rPr>
        <sz val="12"/>
        <rFont val="Arial Cyr"/>
        <charset val="204"/>
      </rPr>
      <t xml:space="preserve"> </t>
    </r>
    <r>
      <rPr>
        <sz val="11"/>
        <rFont val="Arial Cyr"/>
        <charset val="204"/>
      </rPr>
      <t xml:space="preserve">Стол </t>
    </r>
    <r>
      <rPr>
        <b/>
        <sz val="11"/>
        <color indexed="12"/>
        <rFont val="Arial Cyr"/>
        <charset val="204"/>
      </rPr>
      <t>2С.020</t>
    </r>
    <r>
      <rPr>
        <sz val="11"/>
        <rFont val="Arial Cyr"/>
        <charset val="204"/>
      </rPr>
      <t xml:space="preserve"> лев. или </t>
    </r>
    <r>
      <rPr>
        <b/>
        <sz val="11"/>
        <color indexed="12"/>
        <rFont val="Arial Cyr"/>
        <charset val="204"/>
      </rPr>
      <t>2С.021</t>
    </r>
    <r>
      <rPr>
        <sz val="11"/>
        <rFont val="Arial Cyr"/>
        <charset val="204"/>
      </rPr>
      <t xml:space="preserve"> прав. </t>
    </r>
    <r>
      <rPr>
        <b/>
        <sz val="11"/>
        <rFont val="Arial Cyr"/>
        <charset val="204"/>
      </rPr>
      <t>(1600мм)</t>
    </r>
  </si>
  <si>
    <r>
      <t>3.</t>
    </r>
    <r>
      <rPr>
        <sz val="12"/>
        <rFont val="Arial Cyr"/>
        <charset val="204"/>
      </rPr>
      <t xml:space="preserve"> </t>
    </r>
    <r>
      <rPr>
        <sz val="11"/>
        <rFont val="Arial Cyr"/>
        <charset val="204"/>
      </rPr>
      <t xml:space="preserve">Элемент </t>
    </r>
    <r>
      <rPr>
        <b/>
        <sz val="11"/>
        <color indexed="12"/>
        <rFont val="Arial Cyr"/>
        <charset val="204"/>
      </rPr>
      <t>2СЭ.015 + опора</t>
    </r>
  </si>
  <si>
    <r>
      <t>1.</t>
    </r>
    <r>
      <rPr>
        <sz val="12"/>
        <rFont val="Arial Cyr"/>
        <charset val="204"/>
      </rPr>
      <t xml:space="preserve"> </t>
    </r>
    <r>
      <rPr>
        <sz val="11"/>
        <rFont val="Arial Cyr"/>
        <charset val="204"/>
      </rPr>
      <t xml:space="preserve">Стол </t>
    </r>
    <r>
      <rPr>
        <b/>
        <sz val="11"/>
        <color indexed="12"/>
        <rFont val="Arial Cyr"/>
        <charset val="204"/>
      </rPr>
      <t>2С.022</t>
    </r>
    <r>
      <rPr>
        <sz val="11"/>
        <rFont val="Arial Cyr"/>
        <charset val="204"/>
      </rPr>
      <t xml:space="preserve"> левый </t>
    </r>
    <r>
      <rPr>
        <b/>
        <sz val="11"/>
        <rFont val="Arial Cyr"/>
        <charset val="204"/>
      </rPr>
      <t>(1400мм)</t>
    </r>
  </si>
  <si>
    <r>
      <t>2.</t>
    </r>
    <r>
      <rPr>
        <sz val="12"/>
        <rFont val="Arial Cyr"/>
        <charset val="204"/>
      </rPr>
      <t xml:space="preserve"> Стол </t>
    </r>
    <r>
      <rPr>
        <b/>
        <sz val="11"/>
        <color indexed="12"/>
        <rFont val="Arial Cyr"/>
        <charset val="204"/>
      </rPr>
      <t>2С.023</t>
    </r>
    <r>
      <rPr>
        <sz val="11"/>
        <rFont val="Arial Cyr"/>
        <charset val="204"/>
      </rPr>
      <t xml:space="preserve"> правый </t>
    </r>
    <r>
      <rPr>
        <b/>
        <sz val="11"/>
        <rFont val="Arial Cyr"/>
        <charset val="204"/>
      </rPr>
      <t>(1400 мм)</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</si>
  <si>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2ТП.005</t>
    </r>
    <r>
      <rPr>
        <b/>
        <sz val="11"/>
        <rFont val="Arial Cyr"/>
        <charset val="204"/>
      </rPr>
      <t xml:space="preserve"> </t>
    </r>
    <r>
      <rPr>
        <sz val="11"/>
        <rFont val="Arial Cyr"/>
        <charset val="204"/>
      </rPr>
      <t>х 2шт</t>
    </r>
  </si>
  <si>
    <r>
      <t>4.</t>
    </r>
    <r>
      <rPr>
        <sz val="12"/>
        <rFont val="Arial Cyr"/>
        <charset val="204"/>
      </rPr>
      <t xml:space="preserve"> </t>
    </r>
    <r>
      <rPr>
        <sz val="11"/>
        <rFont val="Arial Cyr"/>
        <charset val="204"/>
      </rPr>
      <t xml:space="preserve">Элемент </t>
    </r>
    <r>
      <rPr>
        <b/>
        <sz val="11"/>
        <color indexed="12"/>
        <rFont val="Arial Cyr"/>
        <charset val="204"/>
      </rPr>
      <t>2СЭ.012 + опора</t>
    </r>
    <r>
      <rPr>
        <sz val="11"/>
        <rFont val="Arial Cyr"/>
        <charset val="204"/>
      </rPr>
      <t xml:space="preserve"> х 2шт.</t>
    </r>
  </si>
  <si>
    <r>
      <t>1.</t>
    </r>
    <r>
      <rPr>
        <sz val="12"/>
        <rFont val="Arial Cyr"/>
        <charset val="204"/>
      </rPr>
      <t xml:space="preserve"> </t>
    </r>
    <r>
      <rPr>
        <sz val="11"/>
        <rFont val="Arial Cyr"/>
        <charset val="204"/>
      </rPr>
      <t xml:space="preserve">Стол </t>
    </r>
    <r>
      <rPr>
        <b/>
        <sz val="11"/>
        <color indexed="12"/>
        <rFont val="Arial Cyr"/>
        <charset val="204"/>
      </rPr>
      <t>2С.020</t>
    </r>
    <r>
      <rPr>
        <sz val="11"/>
        <rFont val="Arial Cyr"/>
        <charset val="204"/>
      </rPr>
      <t xml:space="preserve"> левый </t>
    </r>
    <r>
      <rPr>
        <b/>
        <sz val="11"/>
        <rFont val="Arial Cyr"/>
        <charset val="204"/>
      </rPr>
      <t>(1600мм)</t>
    </r>
  </si>
  <si>
    <r>
      <t>2.</t>
    </r>
    <r>
      <rPr>
        <sz val="12"/>
        <rFont val="Arial Cyr"/>
        <charset val="204"/>
      </rPr>
      <t xml:space="preserve"> Стол </t>
    </r>
    <r>
      <rPr>
        <b/>
        <sz val="11"/>
        <color indexed="12"/>
        <rFont val="Arial Cyr"/>
        <charset val="204"/>
      </rPr>
      <t>2С.021</t>
    </r>
    <r>
      <rPr>
        <sz val="11"/>
        <rFont val="Arial Cyr"/>
        <charset val="204"/>
      </rPr>
      <t xml:space="preserve"> правый </t>
    </r>
    <r>
      <rPr>
        <b/>
        <sz val="11"/>
        <rFont val="Arial Cyr"/>
        <charset val="204"/>
      </rPr>
      <t>(1600 мм)</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</si>
  <si>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2ТП.002</t>
    </r>
    <r>
      <rPr>
        <b/>
        <sz val="11"/>
        <rFont val="Arial Cyr"/>
        <charset val="204"/>
      </rPr>
      <t xml:space="preserve"> </t>
    </r>
    <r>
      <rPr>
        <sz val="11"/>
        <rFont val="Arial Cyr"/>
        <charset val="204"/>
      </rPr>
      <t>х 2шт</t>
    </r>
  </si>
  <si>
    <r>
      <t>4.</t>
    </r>
    <r>
      <rPr>
        <sz val="12"/>
        <rFont val="Arial Cyr"/>
        <charset val="204"/>
      </rPr>
      <t xml:space="preserve"> </t>
    </r>
    <r>
      <rPr>
        <sz val="11"/>
        <rFont val="Arial Cyr"/>
        <charset val="204"/>
      </rPr>
      <t xml:space="preserve">Элемент </t>
    </r>
    <r>
      <rPr>
        <b/>
        <sz val="11"/>
        <color indexed="12"/>
        <rFont val="Arial Cyr"/>
        <charset val="204"/>
      </rPr>
      <t>2СЭ.013 + опора</t>
    </r>
    <r>
      <rPr>
        <sz val="11"/>
        <rFont val="Arial Cyr"/>
        <charset val="204"/>
      </rPr>
      <t xml:space="preserve"> х 2шт.</t>
    </r>
  </si>
  <si>
    <r>
      <t>4.</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2ТП.001</t>
    </r>
    <r>
      <rPr>
        <b/>
        <sz val="11"/>
        <rFont val="Arial Cyr"/>
        <charset val="204"/>
      </rPr>
      <t xml:space="preserve"> </t>
    </r>
    <r>
      <rPr>
        <sz val="11"/>
        <rFont val="Arial Cyr"/>
        <charset val="204"/>
      </rPr>
      <t>х 2шт</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</si>
  <si>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2ТП.005</t>
    </r>
    <r>
      <rPr>
        <b/>
        <sz val="11"/>
        <rFont val="Arial Cyr"/>
        <charset val="204"/>
      </rPr>
      <t xml:space="preserve"> </t>
    </r>
    <r>
      <rPr>
        <sz val="11"/>
        <rFont val="Arial Cyr"/>
        <charset val="204"/>
      </rPr>
      <t>х 2шт</t>
    </r>
  </si>
  <si>
    <r>
      <t>5.</t>
    </r>
    <r>
      <rPr>
        <sz val="12"/>
        <rFont val="Arial Cyr"/>
        <charset val="204"/>
      </rPr>
      <t xml:space="preserve"> Барьер</t>
    </r>
    <r>
      <rPr>
        <sz val="11"/>
        <rFont val="Arial Cyr"/>
        <charset val="204"/>
      </rPr>
      <t xml:space="preserve"> </t>
    </r>
    <r>
      <rPr>
        <b/>
        <sz val="11"/>
        <color indexed="12"/>
        <rFont val="Arial Cyr"/>
        <charset val="204"/>
      </rPr>
      <t>2БР.004</t>
    </r>
  </si>
  <si>
    <r>
      <t>5.</t>
    </r>
    <r>
      <rPr>
        <sz val="12"/>
        <rFont val="Arial Cyr"/>
        <charset val="204"/>
      </rPr>
      <t xml:space="preserve"> Барьер</t>
    </r>
    <r>
      <rPr>
        <sz val="11"/>
        <rFont val="Arial Cyr"/>
        <charset val="204"/>
      </rPr>
      <t xml:space="preserve"> </t>
    </r>
    <r>
      <rPr>
        <b/>
        <sz val="11"/>
        <color indexed="12"/>
        <rFont val="Arial Cyr"/>
        <charset val="204"/>
      </rPr>
      <t>2БР.005</t>
    </r>
  </si>
  <si>
    <r>
      <t>5.</t>
    </r>
    <r>
      <rPr>
        <sz val="12"/>
        <rFont val="Arial Cyr"/>
        <charset val="204"/>
      </rPr>
      <t xml:space="preserve"> Барьер</t>
    </r>
    <r>
      <rPr>
        <sz val="11"/>
        <rFont val="Arial Cyr"/>
        <charset val="204"/>
      </rPr>
      <t xml:space="preserve"> </t>
    </r>
    <r>
      <rPr>
        <b/>
        <sz val="11"/>
        <color indexed="12"/>
        <rFont val="Arial Cyr"/>
        <charset val="204"/>
      </rPr>
      <t>2БР.003</t>
    </r>
  </si>
  <si>
    <r>
      <t xml:space="preserve">Схемы размещения криволинейных столов </t>
    </r>
    <r>
      <rPr>
        <b/>
        <sz val="20"/>
        <rFont val="Arial Cyr"/>
        <charset val="204"/>
      </rPr>
      <t xml:space="preserve">(2С.041-2С.046), тумб и элементов </t>
    </r>
  </si>
  <si>
    <r>
      <t>1.</t>
    </r>
    <r>
      <rPr>
        <sz val="12"/>
        <rFont val="Arial Cyr"/>
        <charset val="204"/>
      </rPr>
      <t xml:space="preserve"> </t>
    </r>
    <r>
      <rPr>
        <sz val="11"/>
        <rFont val="Arial Cyr"/>
        <charset val="204"/>
      </rPr>
      <t xml:space="preserve">Стол </t>
    </r>
    <r>
      <rPr>
        <b/>
        <sz val="11"/>
        <color indexed="12"/>
        <rFont val="Arial Cyr"/>
        <charset val="204"/>
      </rPr>
      <t>2С.041</t>
    </r>
    <r>
      <rPr>
        <b/>
        <sz val="11"/>
        <rFont val="Arial Cyr"/>
        <charset val="204"/>
      </rPr>
      <t xml:space="preserve"> </t>
    </r>
    <r>
      <rPr>
        <sz val="11"/>
        <rFont val="Arial Cyr"/>
        <charset val="204"/>
      </rPr>
      <t xml:space="preserve">левый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</si>
  <si>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2С.042</t>
    </r>
    <r>
      <rPr>
        <b/>
        <sz val="11"/>
        <rFont val="Arial Cyr"/>
        <charset val="204"/>
      </rPr>
      <t xml:space="preserve"> </t>
    </r>
    <r>
      <rPr>
        <sz val="11"/>
        <rFont val="Arial Cyr"/>
        <charset val="204"/>
      </rPr>
      <t xml:space="preserve">левый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</si>
  <si>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2С.043</t>
    </r>
    <r>
      <rPr>
        <b/>
        <sz val="11"/>
        <rFont val="Arial Cyr"/>
        <charset val="204"/>
      </rPr>
      <t xml:space="preserve"> </t>
    </r>
    <r>
      <rPr>
        <sz val="11"/>
        <rFont val="Arial Cyr"/>
        <charset val="204"/>
      </rPr>
      <t xml:space="preserve">левый </t>
    </r>
    <r>
      <rPr>
        <b/>
        <sz val="11"/>
        <rFont val="Arial Cyr"/>
        <charset val="204"/>
      </rPr>
      <t>(1600мм)</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</si>
  <si>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2С.041</t>
    </r>
    <r>
      <rPr>
        <sz val="11"/>
        <rFont val="Arial Cyr"/>
        <charset val="204"/>
      </rPr>
      <t xml:space="preserve"> лев. или </t>
    </r>
    <r>
      <rPr>
        <b/>
        <sz val="11"/>
        <color indexed="12"/>
        <rFont val="Arial Cyr"/>
        <charset val="204"/>
      </rPr>
      <t>2С.044</t>
    </r>
    <r>
      <rPr>
        <sz val="11"/>
        <rFont val="Arial Cyr"/>
        <charset val="204"/>
      </rPr>
      <t xml:space="preserve"> прав.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</si>
  <si>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2С.042</t>
    </r>
    <r>
      <rPr>
        <sz val="11"/>
        <color indexed="12"/>
        <rFont val="Arial Cyr"/>
        <charset val="204"/>
      </rPr>
      <t xml:space="preserve"> </t>
    </r>
    <r>
      <rPr>
        <sz val="11"/>
        <rFont val="Arial Cyr"/>
        <charset val="204"/>
      </rPr>
      <t xml:space="preserve">лев. или </t>
    </r>
    <r>
      <rPr>
        <b/>
        <sz val="11"/>
        <color indexed="12"/>
        <rFont val="Arial Cyr"/>
        <charset val="204"/>
      </rPr>
      <t>2С.045</t>
    </r>
    <r>
      <rPr>
        <sz val="11"/>
        <rFont val="Arial Cyr"/>
        <charset val="204"/>
      </rPr>
      <t xml:space="preserve"> прав.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</si>
  <si>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2С.043</t>
    </r>
    <r>
      <rPr>
        <sz val="11"/>
        <rFont val="Arial Cyr"/>
        <charset val="204"/>
      </rPr>
      <t xml:space="preserve"> лев. или</t>
    </r>
    <r>
      <rPr>
        <sz val="11"/>
        <color indexed="12"/>
        <rFont val="Arial Cyr"/>
        <charset val="204"/>
      </rPr>
      <t xml:space="preserve"> </t>
    </r>
    <r>
      <rPr>
        <b/>
        <sz val="11"/>
        <color indexed="12"/>
        <rFont val="Arial Cyr"/>
        <charset val="204"/>
      </rPr>
      <t>2С.046</t>
    </r>
    <r>
      <rPr>
        <sz val="11"/>
        <rFont val="Arial Cyr"/>
        <charset val="204"/>
      </rPr>
      <t xml:space="preserve"> прав. </t>
    </r>
    <r>
      <rPr>
        <b/>
        <sz val="11"/>
        <rFont val="Arial Cyr"/>
        <charset val="204"/>
      </rPr>
      <t>(1600мм)</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</si>
  <si>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2ТП.003</t>
    </r>
    <r>
      <rPr>
        <sz val="10"/>
        <rFont val="Arial Cyr"/>
        <charset val="204"/>
      </rPr>
      <t/>
    </r>
  </si>
  <si>
    <r>
      <t>3.</t>
    </r>
    <r>
      <rPr>
        <sz val="12"/>
        <rFont val="Arial Cyr"/>
        <charset val="204"/>
      </rPr>
      <t xml:space="preserve"> </t>
    </r>
    <r>
      <rPr>
        <sz val="11"/>
        <rFont val="Arial Cyr"/>
        <charset val="204"/>
      </rPr>
      <t>Элемент</t>
    </r>
    <r>
      <rPr>
        <sz val="11"/>
        <color indexed="12"/>
        <rFont val="Arial Cyr"/>
        <charset val="204"/>
      </rPr>
      <t xml:space="preserve"> </t>
    </r>
    <r>
      <rPr>
        <b/>
        <sz val="11"/>
        <color indexed="12"/>
        <rFont val="Arial Cyr"/>
        <charset val="204"/>
      </rPr>
      <t>2СЭ.008 + опора</t>
    </r>
  </si>
  <si>
    <r>
      <t>1.</t>
    </r>
    <r>
      <rPr>
        <sz val="12"/>
        <rFont val="Arial Cyr"/>
        <charset val="204"/>
      </rPr>
      <t xml:space="preserve"> </t>
    </r>
    <r>
      <rPr>
        <sz val="11"/>
        <rFont val="Arial Cyr"/>
        <charset val="204"/>
      </rPr>
      <t xml:space="preserve">Стол </t>
    </r>
    <r>
      <rPr>
        <b/>
        <sz val="11"/>
        <color indexed="12"/>
        <rFont val="Arial Cyr"/>
        <charset val="204"/>
      </rPr>
      <t>2С.041</t>
    </r>
    <r>
      <rPr>
        <sz val="11"/>
        <rFont val="Arial Cyr"/>
        <charset val="204"/>
      </rPr>
      <t xml:space="preserve"> лев. </t>
    </r>
    <r>
      <rPr>
        <b/>
        <sz val="11"/>
        <rFont val="Arial Cyr"/>
        <charset val="204"/>
      </rPr>
      <t>(1200мм)</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</si>
  <si>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2ТП.002</t>
    </r>
    <r>
      <rPr>
        <b/>
        <sz val="11"/>
        <rFont val="Arial Cyr"/>
        <charset val="204"/>
      </rPr>
      <t xml:space="preserve"> </t>
    </r>
    <r>
      <rPr>
        <sz val="11"/>
        <rFont val="Arial Cyr"/>
        <charset val="204"/>
      </rPr>
      <t>х 2шт.</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</si>
  <si>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2С.041</t>
    </r>
    <r>
      <rPr>
        <sz val="11"/>
        <rFont val="Arial Cyr"/>
        <charset val="204"/>
      </rPr>
      <t xml:space="preserve"> лев. </t>
    </r>
    <r>
      <rPr>
        <b/>
        <sz val="11"/>
        <rFont val="Arial Cyr"/>
        <charset val="204"/>
      </rPr>
      <t>(1200мм)</t>
    </r>
  </si>
  <si>
    <r>
      <t>2.</t>
    </r>
    <r>
      <rPr>
        <sz val="12"/>
        <rFont val="Arial Cyr"/>
        <charset val="204"/>
      </rPr>
      <t xml:space="preserve"> </t>
    </r>
    <r>
      <rPr>
        <sz val="11"/>
        <rFont val="Arial Cyr"/>
        <charset val="204"/>
      </rPr>
      <t xml:space="preserve">Стол </t>
    </r>
    <r>
      <rPr>
        <b/>
        <sz val="11"/>
        <color indexed="12"/>
        <rFont val="Arial Cyr"/>
        <charset val="204"/>
      </rPr>
      <t>2С.044</t>
    </r>
    <r>
      <rPr>
        <sz val="11"/>
        <rFont val="Arial Cyr"/>
        <charset val="204"/>
      </rPr>
      <t xml:space="preserve"> прав.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</si>
  <si>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2С.042</t>
    </r>
    <r>
      <rPr>
        <sz val="11"/>
        <rFont val="Arial Cyr"/>
        <charset val="204"/>
      </rPr>
      <t xml:space="preserve"> лев. </t>
    </r>
    <r>
      <rPr>
        <b/>
        <sz val="11"/>
        <rFont val="Arial Cyr"/>
        <charset val="204"/>
      </rPr>
      <t>(1400мм)</t>
    </r>
  </si>
  <si>
    <r>
      <t>2.</t>
    </r>
    <r>
      <rPr>
        <sz val="12"/>
        <rFont val="Arial Cyr"/>
        <charset val="204"/>
      </rPr>
      <t xml:space="preserve"> </t>
    </r>
    <r>
      <rPr>
        <sz val="11"/>
        <rFont val="Arial Cyr"/>
        <charset val="204"/>
      </rPr>
      <t xml:space="preserve">Стол </t>
    </r>
    <r>
      <rPr>
        <b/>
        <sz val="11"/>
        <color indexed="12"/>
        <rFont val="Arial Cyr"/>
        <charset val="204"/>
      </rPr>
      <t>2С.045</t>
    </r>
    <r>
      <rPr>
        <sz val="11"/>
        <rFont val="Arial Cyr"/>
        <charset val="204"/>
      </rPr>
      <t xml:space="preserve"> прав.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</si>
  <si>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2С.043</t>
    </r>
    <r>
      <rPr>
        <sz val="11"/>
        <color indexed="12"/>
        <rFont val="Arial Cyr"/>
        <charset val="204"/>
      </rPr>
      <t xml:space="preserve"> </t>
    </r>
    <r>
      <rPr>
        <sz val="11"/>
        <rFont val="Arial Cyr"/>
        <charset val="204"/>
      </rPr>
      <t xml:space="preserve">лев. </t>
    </r>
    <r>
      <rPr>
        <b/>
        <sz val="11"/>
        <rFont val="Arial Cyr"/>
        <charset val="204"/>
      </rPr>
      <t>(1600мм)</t>
    </r>
  </si>
  <si>
    <r>
      <t>2.</t>
    </r>
    <r>
      <rPr>
        <sz val="12"/>
        <rFont val="Arial Cyr"/>
        <charset val="204"/>
      </rPr>
      <t xml:space="preserve"> </t>
    </r>
    <r>
      <rPr>
        <sz val="11"/>
        <rFont val="Arial Cyr"/>
        <charset val="204"/>
      </rPr>
      <t xml:space="preserve">Стол </t>
    </r>
    <r>
      <rPr>
        <b/>
        <sz val="11"/>
        <color indexed="12"/>
        <rFont val="Arial Cyr"/>
        <charset val="204"/>
      </rPr>
      <t>2С.046</t>
    </r>
    <r>
      <rPr>
        <sz val="11"/>
        <color indexed="12"/>
        <rFont val="Arial Cyr"/>
        <charset val="204"/>
      </rPr>
      <t xml:space="preserve"> </t>
    </r>
    <r>
      <rPr>
        <sz val="11"/>
        <rFont val="Arial Cyr"/>
        <charset val="204"/>
      </rPr>
      <t xml:space="preserve">прав. </t>
    </r>
    <r>
      <rPr>
        <b/>
        <sz val="11"/>
        <rFont val="Arial Cyr"/>
        <charset val="204"/>
      </rPr>
      <t>(1600мм)</t>
    </r>
  </si>
  <si>
    <r>
      <t>3.</t>
    </r>
    <r>
      <rPr>
        <sz val="12"/>
        <rFont val="Arial Cyr"/>
        <charset val="204"/>
      </rPr>
      <t xml:space="preserve"> </t>
    </r>
    <r>
      <rPr>
        <sz val="11"/>
        <rFont val="Arial Cyr"/>
        <charset val="204"/>
      </rPr>
      <t>Тумба</t>
    </r>
    <r>
      <rPr>
        <sz val="11"/>
        <color indexed="12"/>
        <rFont val="Arial Cyr"/>
        <charset val="204"/>
      </rPr>
      <t xml:space="preserve">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2ТП.005</t>
    </r>
    <r>
      <rPr>
        <b/>
        <sz val="11"/>
        <rFont val="Arial Cyr"/>
        <charset val="204"/>
      </rPr>
      <t xml:space="preserve"> </t>
    </r>
    <r>
      <rPr>
        <sz val="11"/>
        <rFont val="Arial Cyr"/>
        <charset val="204"/>
      </rPr>
      <t>х 2шт.</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</si>
  <si>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2ТП.005</t>
    </r>
    <r>
      <rPr>
        <b/>
        <sz val="11"/>
        <rFont val="Arial Cyr"/>
        <charset val="204"/>
      </rPr>
      <t xml:space="preserve"> </t>
    </r>
    <r>
      <rPr>
        <sz val="11"/>
        <rFont val="Arial Cyr"/>
        <charset val="204"/>
      </rPr>
      <t>х 2шт.</t>
    </r>
  </si>
  <si>
    <r>
      <t>3.</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2ТП.001</t>
    </r>
    <r>
      <rPr>
        <b/>
        <sz val="11"/>
        <rFont val="Arial Cyr"/>
        <charset val="204"/>
      </rPr>
      <t xml:space="preserve"> </t>
    </r>
    <r>
      <rPr>
        <sz val="11"/>
        <rFont val="Arial Cyr"/>
        <charset val="204"/>
      </rPr>
      <t>х 2шт.</t>
    </r>
  </si>
  <si>
    <r>
      <t>1.</t>
    </r>
    <r>
      <rPr>
        <sz val="12"/>
        <rFont val="Arial Cyr"/>
        <charset val="204"/>
      </rPr>
      <t xml:space="preserve"> </t>
    </r>
    <r>
      <rPr>
        <sz val="11"/>
        <rFont val="Arial Cyr"/>
        <charset val="204"/>
      </rPr>
      <t xml:space="preserve">Стол </t>
    </r>
    <r>
      <rPr>
        <b/>
        <sz val="11"/>
        <color indexed="12"/>
        <rFont val="Arial Cyr"/>
        <charset val="204"/>
      </rPr>
      <t>2С.008</t>
    </r>
    <r>
      <rPr>
        <sz val="11"/>
        <rFont val="Arial Cyr"/>
        <charset val="204"/>
      </rPr>
      <t xml:space="preserve"> </t>
    </r>
    <r>
      <rPr>
        <b/>
        <sz val="11"/>
        <rFont val="Arial Cyr"/>
        <charset val="204"/>
      </rPr>
      <t xml:space="preserve">(1200мм) </t>
    </r>
    <r>
      <rPr>
        <sz val="11"/>
        <rFont val="Arial Cyr"/>
        <charset val="204"/>
      </rPr>
      <t>х 2шт.</t>
    </r>
  </si>
  <si>
    <r>
      <t>1.</t>
    </r>
    <r>
      <rPr>
        <sz val="12"/>
        <rFont val="Arial Cyr"/>
        <charset val="204"/>
      </rPr>
      <t xml:space="preserve"> </t>
    </r>
    <r>
      <rPr>
        <sz val="11"/>
        <rFont val="Arial Cyr"/>
        <charset val="204"/>
      </rPr>
      <t xml:space="preserve">Стол </t>
    </r>
    <r>
      <rPr>
        <b/>
        <sz val="11"/>
        <color indexed="12"/>
        <rFont val="Arial Cyr"/>
        <charset val="204"/>
      </rPr>
      <t>2С.009</t>
    </r>
    <r>
      <rPr>
        <sz val="11"/>
        <rFont val="Arial Cyr"/>
        <charset val="204"/>
      </rPr>
      <t xml:space="preserve"> </t>
    </r>
    <r>
      <rPr>
        <b/>
        <sz val="11"/>
        <rFont val="Arial Cyr"/>
        <charset val="204"/>
      </rPr>
      <t xml:space="preserve">(1400мм) </t>
    </r>
    <r>
      <rPr>
        <sz val="11"/>
        <rFont val="Arial Cyr"/>
        <charset val="204"/>
      </rPr>
      <t>х 2шт.</t>
    </r>
  </si>
  <si>
    <r>
      <t>1.</t>
    </r>
    <r>
      <rPr>
        <sz val="12"/>
        <rFont val="Arial Cyr"/>
        <charset val="204"/>
      </rPr>
      <t xml:space="preserve"> </t>
    </r>
    <r>
      <rPr>
        <sz val="11"/>
        <rFont val="Arial Cyr"/>
        <charset val="204"/>
      </rPr>
      <t xml:space="preserve">Стол </t>
    </r>
    <r>
      <rPr>
        <b/>
        <sz val="11"/>
        <color indexed="12"/>
        <rFont val="Arial Cyr"/>
        <charset val="204"/>
      </rPr>
      <t>2С.004</t>
    </r>
    <r>
      <rPr>
        <sz val="11"/>
        <rFont val="Arial Cyr"/>
        <charset val="204"/>
      </rPr>
      <t xml:space="preserve"> </t>
    </r>
    <r>
      <rPr>
        <b/>
        <sz val="11"/>
        <rFont val="Arial Cyr"/>
        <charset val="204"/>
      </rPr>
      <t xml:space="preserve">(1600мм) </t>
    </r>
    <r>
      <rPr>
        <sz val="11"/>
        <rFont val="Arial Cyr"/>
        <charset val="204"/>
      </rPr>
      <t>х 2шт.</t>
    </r>
  </si>
  <si>
    <r>
      <t>2.</t>
    </r>
    <r>
      <rPr>
        <sz val="12"/>
        <rFont val="Arial Cyr"/>
        <charset val="204"/>
      </rPr>
      <t xml:space="preserve"> Барьер</t>
    </r>
    <r>
      <rPr>
        <sz val="11"/>
        <color indexed="12"/>
        <rFont val="Arial Cyr"/>
        <charset val="204"/>
      </rPr>
      <t xml:space="preserve"> </t>
    </r>
    <r>
      <rPr>
        <b/>
        <sz val="11"/>
        <color indexed="12"/>
        <rFont val="Arial Cyr"/>
        <charset val="204"/>
      </rPr>
      <t>2БР.005</t>
    </r>
    <r>
      <rPr>
        <b/>
        <sz val="11"/>
        <rFont val="Arial Cyr"/>
        <charset val="204"/>
      </rPr>
      <t xml:space="preserve"> (1600мм)</t>
    </r>
  </si>
  <si>
    <r>
      <t>2.</t>
    </r>
    <r>
      <rPr>
        <sz val="12"/>
        <rFont val="Arial Cyr"/>
        <charset val="204"/>
      </rPr>
      <t xml:space="preserve"> Барьер</t>
    </r>
    <r>
      <rPr>
        <sz val="11"/>
        <rFont val="Arial Cyr"/>
        <charset val="204"/>
      </rPr>
      <t xml:space="preserve"> </t>
    </r>
    <r>
      <rPr>
        <b/>
        <sz val="11"/>
        <color indexed="12"/>
        <rFont val="Arial Cyr"/>
        <charset val="204"/>
      </rPr>
      <t>2БР.004</t>
    </r>
    <r>
      <rPr>
        <b/>
        <sz val="11"/>
        <rFont val="Arial Cyr"/>
        <charset val="204"/>
      </rPr>
      <t xml:space="preserve"> (1400мм)</t>
    </r>
  </si>
  <si>
    <r>
      <t>2.</t>
    </r>
    <r>
      <rPr>
        <sz val="12"/>
        <rFont val="Arial Cyr"/>
        <charset val="204"/>
      </rPr>
      <t xml:space="preserve"> Барьер</t>
    </r>
    <r>
      <rPr>
        <sz val="11"/>
        <rFont val="Arial Cyr"/>
        <charset val="204"/>
      </rPr>
      <t xml:space="preserve"> </t>
    </r>
    <r>
      <rPr>
        <b/>
        <sz val="11"/>
        <color indexed="12"/>
        <rFont val="Arial Cyr"/>
        <charset val="204"/>
      </rPr>
      <t>2БР.003</t>
    </r>
    <r>
      <rPr>
        <b/>
        <sz val="11"/>
        <rFont val="Arial Cyr"/>
        <charset val="204"/>
      </rPr>
      <t xml:space="preserve"> (1200мм)</t>
    </r>
  </si>
  <si>
    <r>
      <t>1.</t>
    </r>
    <r>
      <rPr>
        <sz val="12"/>
        <rFont val="Arial Cyr"/>
        <charset val="204"/>
      </rPr>
      <t xml:space="preserve"> </t>
    </r>
    <r>
      <rPr>
        <sz val="11"/>
        <rFont val="Arial Cyr"/>
        <charset val="204"/>
      </rPr>
      <t xml:space="preserve">Стол </t>
    </r>
    <r>
      <rPr>
        <b/>
        <sz val="11"/>
        <color indexed="12"/>
        <rFont val="Arial Cyr"/>
        <charset val="204"/>
      </rPr>
      <t>2С.008</t>
    </r>
    <r>
      <rPr>
        <sz val="11"/>
        <rFont val="Arial Cyr"/>
        <charset val="204"/>
      </rPr>
      <t xml:space="preserve">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</si>
  <si>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2С.009</t>
    </r>
    <r>
      <rPr>
        <sz val="11"/>
        <rFont val="Arial Cyr"/>
        <charset val="204"/>
      </rPr>
      <t xml:space="preserve">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</si>
  <si>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2С.004</t>
    </r>
    <r>
      <rPr>
        <sz val="11"/>
        <color indexed="12"/>
        <rFont val="Arial Cyr"/>
        <charset val="204"/>
      </rPr>
      <t xml:space="preserve"> </t>
    </r>
    <r>
      <rPr>
        <b/>
        <sz val="11"/>
        <rFont val="Arial Cyr"/>
        <charset val="204"/>
      </rPr>
      <t>(1600мм)</t>
    </r>
  </si>
  <si>
    <r>
      <t>2.</t>
    </r>
    <r>
      <rPr>
        <sz val="12"/>
        <rFont val="Arial Cyr"/>
        <charset val="204"/>
      </rPr>
      <t xml:space="preserve"> </t>
    </r>
    <r>
      <rPr>
        <sz val="11"/>
        <rFont val="Arial Cyr"/>
        <charset val="204"/>
      </rPr>
      <t xml:space="preserve">Элемент </t>
    </r>
    <r>
      <rPr>
        <b/>
        <sz val="11"/>
        <color indexed="12"/>
        <rFont val="Arial Cyr"/>
        <charset val="204"/>
      </rPr>
      <t>2СЭ.022 + опора</t>
    </r>
    <r>
      <rPr>
        <b/>
        <sz val="11"/>
        <rFont val="Arial Cyr"/>
        <charset val="204"/>
      </rPr>
      <t xml:space="preserve"> </t>
    </r>
  </si>
  <si>
    <r>
      <t>3.</t>
    </r>
    <r>
      <rPr>
        <sz val="12"/>
        <rFont val="Arial Cyr"/>
        <charset val="204"/>
      </rPr>
      <t xml:space="preserve"> </t>
    </r>
    <r>
      <rPr>
        <sz val="11"/>
        <rFont val="Arial Cyr"/>
        <charset val="204"/>
      </rPr>
      <t xml:space="preserve">Тумба </t>
    </r>
    <r>
      <rPr>
        <b/>
        <sz val="11"/>
        <color indexed="12"/>
        <rFont val="Arial Cyr"/>
        <charset val="204"/>
      </rPr>
      <t>2Т.004</t>
    </r>
  </si>
  <si>
    <t>(900х700х750h)</t>
  </si>
  <si>
    <r>
      <t>1.</t>
    </r>
    <r>
      <rPr>
        <sz val="12"/>
        <rFont val="Arial Cyr"/>
        <charset val="204"/>
      </rPr>
      <t xml:space="preserve"> </t>
    </r>
    <r>
      <rPr>
        <sz val="11"/>
        <rFont val="Arial Cyr"/>
        <charset val="204"/>
      </rPr>
      <t xml:space="preserve">Стол </t>
    </r>
    <r>
      <rPr>
        <b/>
        <sz val="11"/>
        <color indexed="12"/>
        <rFont val="Arial Cyr"/>
        <charset val="204"/>
      </rPr>
      <t>2С.008</t>
    </r>
    <r>
      <rPr>
        <sz val="11"/>
        <color indexed="12"/>
        <rFont val="Arial Cyr"/>
        <charset val="204"/>
      </rPr>
      <t xml:space="preserve"> </t>
    </r>
    <r>
      <rPr>
        <b/>
        <sz val="11"/>
        <rFont val="Arial Cyr"/>
        <charset val="204"/>
      </rPr>
      <t>(1200мм)</t>
    </r>
  </si>
  <si>
    <r>
      <t>2.</t>
    </r>
    <r>
      <rPr>
        <sz val="12"/>
        <rFont val="Arial Cyr"/>
        <charset val="204"/>
      </rPr>
      <t xml:space="preserve"> </t>
    </r>
    <r>
      <rPr>
        <sz val="11"/>
        <rFont val="Arial Cyr"/>
        <charset val="204"/>
      </rPr>
      <t xml:space="preserve">Стол </t>
    </r>
    <r>
      <rPr>
        <b/>
        <sz val="11"/>
        <color indexed="12"/>
        <rFont val="Arial Cyr"/>
        <charset val="204"/>
      </rPr>
      <t>2С.008</t>
    </r>
    <r>
      <rPr>
        <sz val="11"/>
        <rFont val="Arial Cyr"/>
        <charset val="204"/>
      </rPr>
      <t xml:space="preserve"> </t>
    </r>
    <r>
      <rPr>
        <b/>
        <sz val="11"/>
        <rFont val="Arial Cyr"/>
        <charset val="204"/>
      </rPr>
      <t>(1200мм)</t>
    </r>
  </si>
  <si>
    <r>
      <t>2.</t>
    </r>
    <r>
      <rPr>
        <sz val="12"/>
        <rFont val="Arial Cyr"/>
        <charset val="204"/>
      </rPr>
      <t xml:space="preserve"> </t>
    </r>
    <r>
      <rPr>
        <sz val="11"/>
        <rFont val="Arial Cyr"/>
        <charset val="204"/>
      </rPr>
      <t xml:space="preserve">Стол </t>
    </r>
    <r>
      <rPr>
        <b/>
        <sz val="11"/>
        <color indexed="12"/>
        <rFont val="Arial Cyr"/>
        <charset val="204"/>
      </rPr>
      <t>2С.009</t>
    </r>
    <r>
      <rPr>
        <sz val="11"/>
        <color indexed="12"/>
        <rFont val="Arial Cyr"/>
        <charset val="204"/>
      </rPr>
      <t xml:space="preserve"> </t>
    </r>
    <r>
      <rPr>
        <b/>
        <sz val="11"/>
        <rFont val="Arial Cyr"/>
        <charset val="204"/>
      </rPr>
      <t>(1400мм)</t>
    </r>
  </si>
  <si>
    <r>
      <t>2.</t>
    </r>
    <r>
      <rPr>
        <sz val="12"/>
        <rFont val="Arial Cyr"/>
        <charset val="204"/>
      </rPr>
      <t xml:space="preserve"> </t>
    </r>
    <r>
      <rPr>
        <sz val="11"/>
        <rFont val="Arial Cyr"/>
        <charset val="204"/>
      </rPr>
      <t xml:space="preserve">Стол </t>
    </r>
    <r>
      <rPr>
        <b/>
        <sz val="11"/>
        <color indexed="12"/>
        <rFont val="Arial Cyr"/>
        <charset val="204"/>
      </rPr>
      <t>2С.004</t>
    </r>
    <r>
      <rPr>
        <b/>
        <sz val="11"/>
        <rFont val="Arial Cyr"/>
        <charset val="204"/>
      </rPr>
      <t xml:space="preserve"> (1600мм)</t>
    </r>
  </si>
  <si>
    <r>
      <t>3.</t>
    </r>
    <r>
      <rPr>
        <sz val="12"/>
        <rFont val="Arial Cyr"/>
        <charset val="204"/>
      </rPr>
      <t xml:space="preserve"> </t>
    </r>
    <r>
      <rPr>
        <sz val="11"/>
        <rFont val="Arial Cyr"/>
        <charset val="204"/>
      </rPr>
      <t xml:space="preserve">Элемент </t>
    </r>
    <r>
      <rPr>
        <b/>
        <sz val="11"/>
        <color indexed="12"/>
        <rFont val="Arial Cyr"/>
        <charset val="204"/>
      </rPr>
      <t>2СЭ.007 + опора</t>
    </r>
  </si>
  <si>
    <r>
      <t>2.</t>
    </r>
    <r>
      <rPr>
        <sz val="12"/>
        <rFont val="Arial Cyr"/>
        <charset val="204"/>
      </rPr>
      <t xml:space="preserve"> </t>
    </r>
    <r>
      <rPr>
        <sz val="11"/>
        <rFont val="Arial Cyr"/>
        <charset val="204"/>
      </rPr>
      <t xml:space="preserve">Элемент </t>
    </r>
    <r>
      <rPr>
        <b/>
        <sz val="11"/>
        <color indexed="12"/>
        <rFont val="Arial Cyr"/>
        <charset val="204"/>
      </rPr>
      <t>2СЭ.015</t>
    </r>
    <r>
      <rPr>
        <b/>
        <sz val="11"/>
        <rFont val="Arial Cyr"/>
        <charset val="204"/>
      </rPr>
      <t xml:space="preserve"> </t>
    </r>
    <r>
      <rPr>
        <sz val="11"/>
        <rFont val="Arial Cyr"/>
        <charset val="204"/>
      </rPr>
      <t>х 2 шт.</t>
    </r>
    <r>
      <rPr>
        <b/>
        <sz val="11"/>
        <rFont val="Arial Cyr"/>
        <charset val="204"/>
      </rPr>
      <t xml:space="preserve"> </t>
    </r>
    <r>
      <rPr>
        <b/>
        <sz val="11"/>
        <color indexed="12"/>
        <rFont val="Arial Cyr"/>
        <charset val="204"/>
      </rPr>
      <t>+ опора</t>
    </r>
    <r>
      <rPr>
        <b/>
        <sz val="11"/>
        <rFont val="Arial Cyr"/>
        <charset val="204"/>
      </rPr>
      <t xml:space="preserve"> </t>
    </r>
    <r>
      <rPr>
        <sz val="11"/>
        <rFont val="Arial Cyr"/>
        <charset val="204"/>
      </rPr>
      <t>х 2шт.</t>
    </r>
  </si>
  <si>
    <r>
      <t>2.</t>
    </r>
    <r>
      <rPr>
        <sz val="12"/>
        <rFont val="Arial Cyr"/>
        <charset val="204"/>
      </rPr>
      <t xml:space="preserve"> </t>
    </r>
    <r>
      <rPr>
        <sz val="11"/>
        <rFont val="Arial Cyr"/>
        <charset val="204"/>
      </rPr>
      <t xml:space="preserve">Элемент </t>
    </r>
    <r>
      <rPr>
        <b/>
        <sz val="11"/>
        <color indexed="12"/>
        <rFont val="Arial Cyr"/>
        <charset val="204"/>
      </rPr>
      <t>2СЭ.012</t>
    </r>
    <r>
      <rPr>
        <b/>
        <sz val="11"/>
        <rFont val="Arial Cyr"/>
        <charset val="204"/>
      </rPr>
      <t xml:space="preserve"> </t>
    </r>
    <r>
      <rPr>
        <sz val="11"/>
        <rFont val="Arial Cyr"/>
        <charset val="204"/>
      </rPr>
      <t>х 2 шт.</t>
    </r>
    <r>
      <rPr>
        <b/>
        <sz val="11"/>
        <rFont val="Arial Cyr"/>
        <charset val="204"/>
      </rPr>
      <t xml:space="preserve"> </t>
    </r>
    <r>
      <rPr>
        <b/>
        <sz val="11"/>
        <color indexed="12"/>
        <rFont val="Arial Cyr"/>
        <charset val="204"/>
      </rPr>
      <t>+ опора</t>
    </r>
    <r>
      <rPr>
        <b/>
        <sz val="11"/>
        <rFont val="Arial Cyr"/>
        <charset val="204"/>
      </rPr>
      <t xml:space="preserve"> </t>
    </r>
    <r>
      <rPr>
        <sz val="11"/>
        <rFont val="Arial Cyr"/>
        <charset val="204"/>
      </rPr>
      <t>х 4шт.</t>
    </r>
  </si>
  <si>
    <r>
      <t>3.</t>
    </r>
    <r>
      <rPr>
        <sz val="12"/>
        <rFont val="Arial Cyr"/>
        <charset val="204"/>
      </rPr>
      <t xml:space="preserve"> </t>
    </r>
    <r>
      <rPr>
        <sz val="11"/>
        <rFont val="Arial Cyr"/>
        <charset val="204"/>
      </rPr>
      <t xml:space="preserve">Элемент </t>
    </r>
    <r>
      <rPr>
        <b/>
        <sz val="11"/>
        <color indexed="12"/>
        <rFont val="Arial Cyr"/>
        <charset val="204"/>
      </rPr>
      <t>2СЭ.015</t>
    </r>
    <r>
      <rPr>
        <b/>
        <sz val="11"/>
        <rFont val="Arial Cyr"/>
        <charset val="204"/>
      </rPr>
      <t xml:space="preserve"> </t>
    </r>
    <r>
      <rPr>
        <sz val="11"/>
        <rFont val="Arial Cyr"/>
        <charset val="204"/>
      </rPr>
      <t>х 2 шт.</t>
    </r>
    <r>
      <rPr>
        <b/>
        <sz val="11"/>
        <rFont val="Arial Cyr"/>
        <charset val="204"/>
      </rPr>
      <t xml:space="preserve"> </t>
    </r>
    <r>
      <rPr>
        <b/>
        <sz val="11"/>
        <color indexed="12"/>
        <rFont val="Arial Cyr"/>
        <charset val="204"/>
      </rPr>
      <t xml:space="preserve">+ опора </t>
    </r>
    <r>
      <rPr>
        <sz val="11"/>
        <rFont val="Arial Cyr"/>
        <charset val="204"/>
      </rPr>
      <t>х 2шт.</t>
    </r>
  </si>
  <si>
    <t>от</t>
  </si>
  <si>
    <t>до</t>
  </si>
  <si>
    <r>
      <t>3.</t>
    </r>
    <r>
      <rPr>
        <sz val="12"/>
        <rFont val="Arial Cyr"/>
        <charset val="204"/>
      </rPr>
      <t xml:space="preserve"> </t>
    </r>
    <r>
      <rPr>
        <sz val="11"/>
        <rFont val="Arial Cyr"/>
        <charset val="204"/>
      </rPr>
      <t xml:space="preserve">Элемент </t>
    </r>
    <r>
      <rPr>
        <b/>
        <sz val="11"/>
        <color indexed="12"/>
        <rFont val="Arial Cyr"/>
        <charset val="204"/>
      </rPr>
      <t>2СЭ.012</t>
    </r>
    <r>
      <rPr>
        <b/>
        <sz val="11"/>
        <rFont val="Arial Cyr"/>
        <charset val="204"/>
      </rPr>
      <t xml:space="preserve"> </t>
    </r>
    <r>
      <rPr>
        <sz val="11"/>
        <rFont val="Arial Cyr"/>
        <charset val="204"/>
      </rPr>
      <t>х 2 шт.</t>
    </r>
    <r>
      <rPr>
        <b/>
        <sz val="11"/>
        <rFont val="Arial Cyr"/>
        <charset val="204"/>
      </rPr>
      <t xml:space="preserve"> </t>
    </r>
    <r>
      <rPr>
        <b/>
        <sz val="11"/>
        <color indexed="12"/>
        <rFont val="Arial Cyr"/>
        <charset val="204"/>
      </rPr>
      <t>+ опора</t>
    </r>
    <r>
      <rPr>
        <b/>
        <sz val="11"/>
        <rFont val="Arial Cyr"/>
        <charset val="204"/>
      </rPr>
      <t xml:space="preserve"> </t>
    </r>
    <r>
      <rPr>
        <sz val="11"/>
        <rFont val="Arial Cyr"/>
        <charset val="204"/>
      </rPr>
      <t>х 4шт.</t>
    </r>
  </si>
  <si>
    <r>
      <t>4.</t>
    </r>
    <r>
      <rPr>
        <sz val="12"/>
        <rFont val="Arial Cyr"/>
        <charset val="204"/>
      </rPr>
      <t xml:space="preserve"> </t>
    </r>
    <r>
      <rPr>
        <sz val="11"/>
        <rFont val="Arial Cyr"/>
        <charset val="204"/>
      </rPr>
      <t xml:space="preserve">Элемент </t>
    </r>
    <r>
      <rPr>
        <b/>
        <sz val="11"/>
        <color indexed="12"/>
        <rFont val="Arial Cyr"/>
        <charset val="204"/>
      </rPr>
      <t>2СЭ.011 + опора</t>
    </r>
    <r>
      <rPr>
        <b/>
        <sz val="11"/>
        <rFont val="Arial Cyr"/>
        <charset val="204"/>
      </rPr>
      <t xml:space="preserve"> </t>
    </r>
    <r>
      <rPr>
        <sz val="11"/>
        <rFont val="Arial Cyr"/>
        <charset val="204"/>
      </rPr>
      <t>х 2шт.</t>
    </r>
  </si>
  <si>
    <r>
      <t>4.</t>
    </r>
    <r>
      <rPr>
        <sz val="12"/>
        <rFont val="Arial Cyr"/>
        <charset val="204"/>
      </rPr>
      <t xml:space="preserve"> </t>
    </r>
    <r>
      <rPr>
        <sz val="11"/>
        <rFont val="Arial Cyr"/>
        <charset val="204"/>
      </rPr>
      <t xml:space="preserve">Элемент </t>
    </r>
    <r>
      <rPr>
        <b/>
        <sz val="11"/>
        <color indexed="12"/>
        <rFont val="Arial Cyr"/>
        <charset val="204"/>
      </rPr>
      <t>2СЭ.010 + опора</t>
    </r>
    <r>
      <rPr>
        <b/>
        <sz val="11"/>
        <rFont val="Arial Cyr"/>
        <charset val="204"/>
      </rPr>
      <t xml:space="preserve"> </t>
    </r>
    <r>
      <rPr>
        <sz val="11"/>
        <rFont val="Arial Cyr"/>
        <charset val="204"/>
      </rPr>
      <t>х 2шт.</t>
    </r>
  </si>
  <si>
    <t>2СЭ.022</t>
  </si>
  <si>
    <t>Оперативная мебель</t>
  </si>
  <si>
    <t>Столы криволинейные и компьютерные столы 2С.015, 2С.016 имеют отверстия (заглушку) под провода</t>
  </si>
  <si>
    <t>Производитель оставляет за собой право изменять конструкцию и фурнитуру  без изменения внешнего вида и назначения изделия.</t>
  </si>
  <si>
    <t xml:space="preserve">Производитель оставляет за собой право изменять конструкцию и фурнитуру без изменения внешнего вида и назначения изделия.                                                                                                                                                                                                                                                                 </t>
  </si>
  <si>
    <t>Антресоль подвесная</t>
  </si>
  <si>
    <t>2А.003</t>
  </si>
  <si>
    <t>(800х280х700h)</t>
  </si>
  <si>
    <t>(700х350х750h)</t>
  </si>
  <si>
    <t>(610х1220х750h)</t>
  </si>
  <si>
    <t>www.alsav.ru</t>
  </si>
  <si>
    <t xml:space="preserve">Тумбы </t>
  </si>
  <si>
    <r>
      <t>3.</t>
    </r>
    <r>
      <rPr>
        <sz val="12"/>
        <rFont val="Arial Cyr"/>
        <charset val="204"/>
      </rPr>
      <t xml:space="preserve"> </t>
    </r>
    <r>
      <rPr>
        <sz val="11"/>
        <rFont val="Arial Cyr"/>
        <charset val="204"/>
      </rPr>
      <t xml:space="preserve">Элемент </t>
    </r>
    <r>
      <rPr>
        <b/>
        <sz val="11"/>
        <color indexed="12"/>
        <rFont val="Arial Cyr"/>
        <charset val="204"/>
      </rPr>
      <t>2СЭ.022 + опора</t>
    </r>
  </si>
  <si>
    <r>
      <t>4.</t>
    </r>
    <r>
      <rPr>
        <sz val="12"/>
        <rFont val="Arial Cyr"/>
        <charset val="204"/>
      </rPr>
      <t xml:space="preserve"> </t>
    </r>
    <r>
      <rPr>
        <sz val="11"/>
        <rFont val="Arial Cyr"/>
        <charset val="204"/>
      </rPr>
      <t xml:space="preserve">Барьер </t>
    </r>
    <r>
      <rPr>
        <b/>
        <sz val="11"/>
        <color indexed="12"/>
        <rFont val="Arial Cyr"/>
        <charset val="204"/>
      </rPr>
      <t xml:space="preserve">2БР.004 </t>
    </r>
  </si>
  <si>
    <r>
      <t>4.</t>
    </r>
    <r>
      <rPr>
        <sz val="12"/>
        <rFont val="Arial Cyr"/>
        <charset val="204"/>
      </rPr>
      <t xml:space="preserve"> </t>
    </r>
    <r>
      <rPr>
        <sz val="11"/>
        <rFont val="Arial Cyr"/>
        <charset val="204"/>
      </rPr>
      <t xml:space="preserve">Барьер </t>
    </r>
    <r>
      <rPr>
        <b/>
        <sz val="11"/>
        <color indexed="12"/>
        <rFont val="Arial Cyr"/>
        <charset val="204"/>
      </rPr>
      <t>2БР.005</t>
    </r>
  </si>
  <si>
    <r>
      <t>2.</t>
    </r>
    <r>
      <rPr>
        <sz val="12"/>
        <rFont val="Arial Cyr"/>
        <charset val="204"/>
      </rPr>
      <t xml:space="preserve"> </t>
    </r>
    <r>
      <rPr>
        <sz val="11"/>
        <rFont val="Arial Cyr"/>
        <charset val="204"/>
      </rPr>
      <t xml:space="preserve">Элемент </t>
    </r>
    <r>
      <rPr>
        <b/>
        <sz val="11"/>
        <color indexed="12"/>
        <rFont val="Arial Cyr"/>
        <charset val="204"/>
      </rPr>
      <t>2СЭ.007 + опора</t>
    </r>
  </si>
  <si>
    <t>2ТЗ.004</t>
  </si>
  <si>
    <t>2ТЗ.002</t>
  </si>
  <si>
    <r>
      <t>2.</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2ТП.002</t>
    </r>
  </si>
  <si>
    <t>(с замком)</t>
  </si>
  <si>
    <t xml:space="preserve"> Орех, серый, бук, венге, дуб</t>
  </si>
  <si>
    <t>Орех, серый, бук, венге, дуб</t>
  </si>
  <si>
    <t>2С.030(лев), 2С.031(прав)</t>
  </si>
  <si>
    <t>(1400х1200х750h)</t>
  </si>
  <si>
    <t>2С.032(лев), 2С.033(прав)</t>
  </si>
  <si>
    <t>(1600х1200х750h)</t>
  </si>
  <si>
    <r>
      <t>1.</t>
    </r>
    <r>
      <rPr>
        <sz val="12"/>
        <rFont val="Arial Cyr"/>
        <charset val="204"/>
      </rPr>
      <t xml:space="preserve"> </t>
    </r>
    <r>
      <rPr>
        <sz val="11"/>
        <rFont val="Arial Cyr"/>
        <charset val="204"/>
      </rPr>
      <t xml:space="preserve">Стол </t>
    </r>
    <r>
      <rPr>
        <b/>
        <sz val="11"/>
        <color indexed="12"/>
        <rFont val="Arial Cyr"/>
        <charset val="204"/>
      </rPr>
      <t>2С.030</t>
    </r>
    <r>
      <rPr>
        <b/>
        <sz val="11"/>
        <rFont val="Arial Cyr"/>
        <charset val="204"/>
      </rPr>
      <t xml:space="preserve"> </t>
    </r>
    <r>
      <rPr>
        <sz val="11"/>
        <rFont val="Arial Cyr"/>
        <charset val="204"/>
      </rPr>
      <t xml:space="preserve">левый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</si>
  <si>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2С.032</t>
    </r>
    <r>
      <rPr>
        <b/>
        <sz val="11"/>
        <rFont val="Arial Cyr"/>
        <charset val="204"/>
      </rPr>
      <t xml:space="preserve"> </t>
    </r>
    <r>
      <rPr>
        <sz val="11"/>
        <rFont val="Arial Cyr"/>
        <charset val="204"/>
      </rPr>
      <t xml:space="preserve">левый </t>
    </r>
    <r>
      <rPr>
        <b/>
        <sz val="11"/>
        <rFont val="Arial Cyr"/>
        <charset val="204"/>
      </rPr>
      <t>(1600мм)</t>
    </r>
  </si>
  <si>
    <r>
      <t>1.</t>
    </r>
    <r>
      <rPr>
        <sz val="12"/>
        <rFont val="Arial Cyr"/>
        <charset val="204"/>
      </rPr>
      <t xml:space="preserve"> </t>
    </r>
    <r>
      <rPr>
        <sz val="11"/>
        <rFont val="Arial Cyr"/>
        <charset val="204"/>
      </rPr>
      <t xml:space="preserve">Стол </t>
    </r>
    <r>
      <rPr>
        <b/>
        <sz val="11"/>
        <color indexed="12"/>
        <rFont val="Arial Cyr"/>
        <charset val="204"/>
      </rPr>
      <t>2С.030</t>
    </r>
    <r>
      <rPr>
        <sz val="11"/>
        <color indexed="12"/>
        <rFont val="Arial Cyr"/>
        <charset val="204"/>
      </rPr>
      <t xml:space="preserve"> </t>
    </r>
    <r>
      <rPr>
        <sz val="11"/>
        <rFont val="Arial Cyr"/>
        <charset val="204"/>
      </rPr>
      <t xml:space="preserve">лев. или </t>
    </r>
    <r>
      <rPr>
        <b/>
        <sz val="11"/>
        <color indexed="12"/>
        <rFont val="Arial Cyr"/>
        <charset val="204"/>
      </rPr>
      <t>2С.031</t>
    </r>
    <r>
      <rPr>
        <sz val="11"/>
        <rFont val="Arial Cyr"/>
        <charset val="204"/>
      </rPr>
      <t xml:space="preserve"> прав.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</si>
  <si>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2С.032</t>
    </r>
    <r>
      <rPr>
        <sz val="11"/>
        <rFont val="Arial Cyr"/>
        <charset val="204"/>
      </rPr>
      <t xml:space="preserve"> лев. или</t>
    </r>
    <r>
      <rPr>
        <sz val="11"/>
        <color indexed="12"/>
        <rFont val="Arial Cyr"/>
        <charset val="204"/>
      </rPr>
      <t xml:space="preserve"> </t>
    </r>
    <r>
      <rPr>
        <b/>
        <sz val="11"/>
        <color indexed="12"/>
        <rFont val="Arial Cyr"/>
        <charset val="204"/>
      </rPr>
      <t>2С.033</t>
    </r>
    <r>
      <rPr>
        <sz val="11"/>
        <rFont val="Arial Cyr"/>
        <charset val="204"/>
      </rPr>
      <t xml:space="preserve"> прав. </t>
    </r>
    <r>
      <rPr>
        <b/>
        <sz val="11"/>
        <rFont val="Arial Cyr"/>
        <charset val="204"/>
      </rPr>
      <t>(1600мм)</t>
    </r>
  </si>
  <si>
    <r>
      <t>1.</t>
    </r>
    <r>
      <rPr>
        <sz val="12"/>
        <rFont val="Arial Cyr"/>
        <charset val="204"/>
      </rPr>
      <t xml:space="preserve"> </t>
    </r>
    <r>
      <rPr>
        <sz val="11"/>
        <rFont val="Arial Cyr"/>
        <charset val="204"/>
      </rPr>
      <t xml:space="preserve">Стол </t>
    </r>
    <r>
      <rPr>
        <b/>
        <sz val="11"/>
        <color indexed="12"/>
        <rFont val="Arial Cyr"/>
        <charset val="204"/>
      </rPr>
      <t>2С.032</t>
    </r>
    <r>
      <rPr>
        <sz val="11"/>
        <color indexed="12"/>
        <rFont val="Arial Cyr"/>
        <charset val="204"/>
      </rPr>
      <t xml:space="preserve"> </t>
    </r>
    <r>
      <rPr>
        <sz val="11"/>
        <rFont val="Arial Cyr"/>
        <charset val="204"/>
      </rPr>
      <t xml:space="preserve">лев. </t>
    </r>
    <r>
      <rPr>
        <b/>
        <sz val="11"/>
        <rFont val="Arial Cyr"/>
        <charset val="204"/>
      </rPr>
      <t>(1600мм)</t>
    </r>
  </si>
  <si>
    <r>
      <t>2.</t>
    </r>
    <r>
      <rPr>
        <sz val="12"/>
        <rFont val="Arial Cyr"/>
        <charset val="204"/>
      </rPr>
      <t xml:space="preserve"> </t>
    </r>
    <r>
      <rPr>
        <sz val="11"/>
        <rFont val="Arial Cyr"/>
        <charset val="204"/>
      </rPr>
      <t xml:space="preserve">Стол </t>
    </r>
    <r>
      <rPr>
        <b/>
        <sz val="11"/>
        <color indexed="12"/>
        <rFont val="Arial Cyr"/>
        <charset val="204"/>
      </rPr>
      <t>2С.033</t>
    </r>
    <r>
      <rPr>
        <sz val="11"/>
        <color indexed="12"/>
        <rFont val="Arial Cyr"/>
        <charset val="204"/>
      </rPr>
      <t xml:space="preserve"> </t>
    </r>
    <r>
      <rPr>
        <sz val="11"/>
        <rFont val="Arial Cyr"/>
        <charset val="204"/>
      </rPr>
      <t xml:space="preserve">прав. </t>
    </r>
    <r>
      <rPr>
        <b/>
        <sz val="11"/>
        <rFont val="Arial Cyr"/>
        <charset val="204"/>
      </rPr>
      <t>(1600мм)</t>
    </r>
  </si>
  <si>
    <r>
      <t>4.</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 </t>
    </r>
    <r>
      <rPr>
        <b/>
        <sz val="11"/>
        <color indexed="12"/>
        <rFont val="Arial Cyr"/>
        <charset val="204"/>
      </rPr>
      <t>2ТП.003</t>
    </r>
    <r>
      <rPr>
        <b/>
        <sz val="11"/>
        <rFont val="Arial Cyr"/>
        <charset val="204"/>
      </rPr>
      <t xml:space="preserve"> </t>
    </r>
    <r>
      <rPr>
        <sz val="11"/>
        <rFont val="Arial Cyr"/>
        <charset val="204"/>
      </rPr>
      <t>х 2шт.</t>
    </r>
  </si>
  <si>
    <t>2РС.008</t>
  </si>
  <si>
    <t>2РС.009</t>
  </si>
  <si>
    <t>(1240х340х1230h)</t>
  </si>
  <si>
    <t>(1440х340х1230h)</t>
  </si>
  <si>
    <t>3М.001</t>
  </si>
  <si>
    <t>(715х715х22h)</t>
  </si>
  <si>
    <t xml:space="preserve">Заглушка </t>
  </si>
  <si>
    <t xml:space="preserve">Замок </t>
  </si>
  <si>
    <r>
      <t>5.</t>
    </r>
    <r>
      <rPr>
        <sz val="11"/>
        <rFont val="Arial Cyr"/>
        <charset val="204"/>
      </rPr>
      <t xml:space="preserve"> Ресепшн (прямой) </t>
    </r>
    <r>
      <rPr>
        <b/>
        <sz val="11"/>
        <color indexed="12"/>
        <rFont val="Arial Cyr"/>
        <charset val="204"/>
      </rPr>
      <t>2РС.004</t>
    </r>
  </si>
  <si>
    <t>Угловые элементы</t>
  </si>
  <si>
    <t>2ВЭ.008</t>
  </si>
  <si>
    <t>2ВЭ.009</t>
  </si>
  <si>
    <t>2ВЭ.010</t>
  </si>
  <si>
    <t>(1200х300х420h)</t>
  </si>
  <si>
    <t>(1400х300х420h)</t>
  </si>
  <si>
    <t>(1600х300х420h)</t>
  </si>
  <si>
    <r>
      <t>1.</t>
    </r>
    <r>
      <rPr>
        <sz val="12"/>
        <rFont val="Arial Cyr"/>
        <charset val="204"/>
      </rPr>
      <t xml:space="preserve"> </t>
    </r>
    <r>
      <rPr>
        <sz val="11"/>
        <rFont val="Arial Cyr"/>
        <charset val="204"/>
      </rPr>
      <t xml:space="preserve">Стол </t>
    </r>
    <r>
      <rPr>
        <b/>
        <sz val="11"/>
        <color indexed="12"/>
        <rFont val="Arial Cyr"/>
        <charset val="204"/>
      </rPr>
      <t>2С.008</t>
    </r>
    <r>
      <rPr>
        <sz val="11"/>
        <rFont val="Arial Cyr"/>
        <charset val="204"/>
      </rPr>
      <t xml:space="preserve"> </t>
    </r>
    <r>
      <rPr>
        <b/>
        <sz val="11"/>
        <rFont val="Arial Cyr"/>
        <charset val="204"/>
      </rPr>
      <t xml:space="preserve">(1200мм) </t>
    </r>
    <r>
      <rPr>
        <sz val="11"/>
        <rFont val="Arial Cyr"/>
        <charset val="204"/>
      </rPr>
      <t xml:space="preserve"> </t>
    </r>
  </si>
  <si>
    <r>
      <t>2.</t>
    </r>
    <r>
      <rPr>
        <sz val="12"/>
        <rFont val="Arial Cyr"/>
        <charset val="204"/>
      </rPr>
      <t xml:space="preserve"> </t>
    </r>
    <r>
      <rPr>
        <sz val="11"/>
        <rFont val="Arial Cyr"/>
        <charset val="204"/>
      </rPr>
      <t xml:space="preserve">Элемент </t>
    </r>
    <r>
      <rPr>
        <b/>
        <sz val="11"/>
        <color indexed="12"/>
        <rFont val="Arial Cyr"/>
        <charset val="204"/>
      </rPr>
      <t>2ВЭ.008</t>
    </r>
    <r>
      <rPr>
        <b/>
        <sz val="11"/>
        <rFont val="Arial Cyr"/>
        <charset val="204"/>
      </rPr>
      <t xml:space="preserve"> (1200мм)</t>
    </r>
  </si>
  <si>
    <r>
      <t>1.</t>
    </r>
    <r>
      <rPr>
        <sz val="12"/>
        <rFont val="Arial Cyr"/>
        <charset val="204"/>
      </rPr>
      <t xml:space="preserve"> </t>
    </r>
    <r>
      <rPr>
        <sz val="11"/>
        <rFont val="Arial Cyr"/>
        <charset val="204"/>
      </rPr>
      <t xml:space="preserve">Стол </t>
    </r>
    <r>
      <rPr>
        <b/>
        <sz val="11"/>
        <color indexed="12"/>
        <rFont val="Arial Cyr"/>
        <charset val="204"/>
      </rPr>
      <t>2С.009</t>
    </r>
    <r>
      <rPr>
        <sz val="11"/>
        <rFont val="Arial Cyr"/>
        <charset val="204"/>
      </rPr>
      <t xml:space="preserve"> </t>
    </r>
    <r>
      <rPr>
        <b/>
        <sz val="11"/>
        <rFont val="Arial Cyr"/>
        <charset val="204"/>
      </rPr>
      <t xml:space="preserve">(1400мм) </t>
    </r>
    <r>
      <rPr>
        <sz val="11"/>
        <rFont val="Arial Cyr"/>
        <charset val="204"/>
      </rPr>
      <t xml:space="preserve"> </t>
    </r>
  </si>
  <si>
    <r>
      <t>2.</t>
    </r>
    <r>
      <rPr>
        <sz val="12"/>
        <rFont val="Arial Cyr"/>
        <charset val="204"/>
      </rPr>
      <t xml:space="preserve"> </t>
    </r>
    <r>
      <rPr>
        <sz val="11"/>
        <rFont val="Arial Cyr"/>
        <charset val="204"/>
      </rPr>
      <t xml:space="preserve">Элемент </t>
    </r>
    <r>
      <rPr>
        <b/>
        <sz val="11"/>
        <color indexed="12"/>
        <rFont val="Arial Cyr"/>
        <charset val="204"/>
      </rPr>
      <t>2ВЭ.009</t>
    </r>
    <r>
      <rPr>
        <b/>
        <sz val="11"/>
        <rFont val="Arial Cyr"/>
        <charset val="204"/>
      </rPr>
      <t xml:space="preserve"> (1400мм)</t>
    </r>
  </si>
  <si>
    <r>
      <t>1.</t>
    </r>
    <r>
      <rPr>
        <sz val="12"/>
        <rFont val="Arial Cyr"/>
        <charset val="204"/>
      </rPr>
      <t xml:space="preserve"> </t>
    </r>
    <r>
      <rPr>
        <sz val="11"/>
        <rFont val="Arial Cyr"/>
        <charset val="204"/>
      </rPr>
      <t xml:space="preserve">Стол </t>
    </r>
    <r>
      <rPr>
        <b/>
        <sz val="11"/>
        <color indexed="12"/>
        <rFont val="Arial Cyr"/>
        <charset val="204"/>
      </rPr>
      <t>2С.004</t>
    </r>
    <r>
      <rPr>
        <sz val="11"/>
        <rFont val="Arial Cyr"/>
        <charset val="204"/>
      </rPr>
      <t xml:space="preserve"> </t>
    </r>
    <r>
      <rPr>
        <b/>
        <sz val="11"/>
        <rFont val="Arial Cyr"/>
        <charset val="204"/>
      </rPr>
      <t xml:space="preserve">(1600мм) </t>
    </r>
    <r>
      <rPr>
        <sz val="11"/>
        <rFont val="Arial Cyr"/>
        <charset val="204"/>
      </rPr>
      <t xml:space="preserve"> </t>
    </r>
  </si>
  <si>
    <r>
      <t>2.</t>
    </r>
    <r>
      <rPr>
        <sz val="12"/>
        <rFont val="Arial Cyr"/>
        <charset val="204"/>
      </rPr>
      <t xml:space="preserve"> </t>
    </r>
    <r>
      <rPr>
        <sz val="11"/>
        <rFont val="Arial Cyr"/>
        <charset val="204"/>
      </rPr>
      <t xml:space="preserve">Элемент </t>
    </r>
    <r>
      <rPr>
        <b/>
        <sz val="11"/>
        <color indexed="12"/>
        <rFont val="Arial Cyr"/>
        <charset val="204"/>
      </rPr>
      <t>2ВЭ.010</t>
    </r>
    <r>
      <rPr>
        <b/>
        <sz val="11"/>
        <rFont val="Arial Cyr"/>
        <charset val="204"/>
      </rPr>
      <t xml:space="preserve"> (1600мм)</t>
    </r>
  </si>
  <si>
    <t>(800х360х1970h)</t>
  </si>
  <si>
    <t>(800х360х1200h)</t>
  </si>
  <si>
    <t>(800х360х815h)</t>
  </si>
  <si>
    <t>(800х360х420h)</t>
  </si>
  <si>
    <t>(400х360х420h)</t>
  </si>
  <si>
    <t>(800х580х1970h)</t>
  </si>
  <si>
    <t>(400х580х1970h)</t>
  </si>
  <si>
    <t>(400х360х1970h)</t>
  </si>
  <si>
    <t>(400х360х1200h)</t>
  </si>
  <si>
    <t>(390х1920х2)</t>
  </si>
  <si>
    <t>(390х1150х2)</t>
  </si>
  <si>
    <t>(390х1150х1)</t>
  </si>
  <si>
    <t>(390х1920х1)</t>
  </si>
  <si>
    <t>(350х360х1960h)</t>
  </si>
  <si>
    <t>2С.028(лев), 2С.029(прав)</t>
  </si>
  <si>
    <r>
      <t xml:space="preserve">Схемы размещения криволинейных столов </t>
    </r>
    <r>
      <rPr>
        <b/>
        <sz val="20"/>
        <rFont val="Arial Cyr"/>
        <charset val="204"/>
      </rPr>
      <t xml:space="preserve">(2С.028-2С.033), тумб и элементов </t>
    </r>
  </si>
  <si>
    <r>
      <t>1.</t>
    </r>
    <r>
      <rPr>
        <sz val="12"/>
        <rFont val="Arial Cyr"/>
        <charset val="204"/>
      </rPr>
      <t xml:space="preserve"> </t>
    </r>
    <r>
      <rPr>
        <sz val="11"/>
        <rFont val="Arial Cyr"/>
        <charset val="204"/>
      </rPr>
      <t xml:space="preserve">Стол </t>
    </r>
    <r>
      <rPr>
        <b/>
        <sz val="11"/>
        <color indexed="12"/>
        <rFont val="Arial Cyr"/>
        <charset val="204"/>
      </rPr>
      <t>2С.028</t>
    </r>
    <r>
      <rPr>
        <b/>
        <sz val="11"/>
        <rFont val="Arial Cyr"/>
        <charset val="204"/>
      </rPr>
      <t xml:space="preserve"> </t>
    </r>
    <r>
      <rPr>
        <sz val="11"/>
        <rFont val="Arial Cyr"/>
        <charset val="204"/>
      </rPr>
      <t xml:space="preserve">левый </t>
    </r>
    <r>
      <rPr>
        <b/>
        <sz val="11"/>
        <rFont val="Arial Cyr"/>
        <charset val="204"/>
      </rPr>
      <t>(1200мм)</t>
    </r>
  </si>
  <si>
    <r>
      <t xml:space="preserve">Схемы размещения  столов </t>
    </r>
    <r>
      <rPr>
        <b/>
        <sz val="20"/>
        <rFont val="Arial Cyr"/>
        <charset val="204"/>
      </rPr>
      <t xml:space="preserve">(2СП.036-040), тумб и элементов </t>
    </r>
  </si>
  <si>
    <r>
      <t>1.</t>
    </r>
    <r>
      <rPr>
        <sz val="12"/>
        <rFont val="Arial Cyr"/>
        <charset val="204"/>
      </rPr>
      <t xml:space="preserve"> </t>
    </r>
    <r>
      <rPr>
        <sz val="11"/>
        <rFont val="Arial Cyr"/>
        <charset val="204"/>
      </rPr>
      <t xml:space="preserve">Стол </t>
    </r>
    <r>
      <rPr>
        <b/>
        <sz val="11"/>
        <color indexed="12"/>
        <rFont val="Arial Cyr"/>
        <charset val="204"/>
      </rPr>
      <t>2С.028</t>
    </r>
    <r>
      <rPr>
        <sz val="11"/>
        <color indexed="12"/>
        <rFont val="Arial Cyr"/>
        <charset val="204"/>
      </rPr>
      <t xml:space="preserve"> </t>
    </r>
    <r>
      <rPr>
        <sz val="11"/>
        <rFont val="Arial Cyr"/>
        <charset val="204"/>
      </rPr>
      <t xml:space="preserve">лев. или </t>
    </r>
    <r>
      <rPr>
        <b/>
        <sz val="11"/>
        <color indexed="12"/>
        <rFont val="Arial Cyr"/>
        <charset val="204"/>
      </rPr>
      <t>2С.029</t>
    </r>
    <r>
      <rPr>
        <sz val="11"/>
        <rFont val="Arial Cyr"/>
        <charset val="204"/>
      </rPr>
      <t xml:space="preserve"> прав.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</si>
  <si>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2С.028</t>
    </r>
    <r>
      <rPr>
        <sz val="11"/>
        <rFont val="Arial Cyr"/>
        <charset val="204"/>
      </rPr>
      <t xml:space="preserve"> лев. </t>
    </r>
    <r>
      <rPr>
        <b/>
        <sz val="11"/>
        <rFont val="Arial Cyr"/>
        <charset val="204"/>
      </rPr>
      <t>(1200мм)</t>
    </r>
  </si>
  <si>
    <r>
      <t>2.</t>
    </r>
    <r>
      <rPr>
        <sz val="12"/>
        <rFont val="Arial Cyr"/>
        <charset val="204"/>
      </rPr>
      <t xml:space="preserve"> </t>
    </r>
    <r>
      <rPr>
        <sz val="11"/>
        <rFont val="Arial Cyr"/>
        <charset val="204"/>
      </rPr>
      <t xml:space="preserve">Стол </t>
    </r>
    <r>
      <rPr>
        <b/>
        <sz val="11"/>
        <color indexed="12"/>
        <rFont val="Arial Cyr"/>
        <charset val="204"/>
      </rPr>
      <t>2С.029</t>
    </r>
    <r>
      <rPr>
        <sz val="11"/>
        <rFont val="Arial Cyr"/>
        <charset val="204"/>
      </rPr>
      <t xml:space="preserve"> прав.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</si>
  <si>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2С.030</t>
    </r>
    <r>
      <rPr>
        <sz val="11"/>
        <color indexed="12"/>
        <rFont val="Arial Cyr"/>
        <charset val="204"/>
      </rPr>
      <t xml:space="preserve"> </t>
    </r>
    <r>
      <rPr>
        <sz val="11"/>
        <rFont val="Arial Cyr"/>
        <charset val="204"/>
      </rPr>
      <t xml:space="preserve">лев. </t>
    </r>
    <r>
      <rPr>
        <b/>
        <sz val="11"/>
        <rFont val="Arial Cyr"/>
        <charset val="204"/>
      </rPr>
      <t>(1400мм)</t>
    </r>
  </si>
  <si>
    <r>
      <t>2.</t>
    </r>
    <r>
      <rPr>
        <sz val="12"/>
        <rFont val="Arial Cyr"/>
        <charset val="204"/>
      </rPr>
      <t xml:space="preserve"> </t>
    </r>
    <r>
      <rPr>
        <sz val="11"/>
        <rFont val="Arial Cyr"/>
        <charset val="204"/>
      </rPr>
      <t xml:space="preserve">Стол </t>
    </r>
    <r>
      <rPr>
        <b/>
        <sz val="11"/>
        <color indexed="12"/>
        <rFont val="Arial Cyr"/>
        <charset val="204"/>
      </rPr>
      <t>2С.031</t>
    </r>
    <r>
      <rPr>
        <sz val="11"/>
        <color indexed="12"/>
        <rFont val="Arial Cyr"/>
        <charset val="204"/>
      </rPr>
      <t xml:space="preserve"> </t>
    </r>
    <r>
      <rPr>
        <sz val="11"/>
        <rFont val="Arial Cyr"/>
        <charset val="204"/>
      </rPr>
      <t xml:space="preserve">прав. </t>
    </r>
    <r>
      <rPr>
        <b/>
        <sz val="11"/>
        <rFont val="Arial Cyr"/>
        <charset val="204"/>
      </rPr>
      <t>(1400мм)</t>
    </r>
  </si>
  <si>
    <r>
      <t>1.</t>
    </r>
    <r>
      <rPr>
        <sz val="11"/>
        <rFont val="Arial Cyr"/>
        <charset val="204"/>
      </rPr>
      <t xml:space="preserve">Ресепшн (прямой) </t>
    </r>
    <r>
      <rPr>
        <b/>
        <sz val="11"/>
        <color indexed="12"/>
        <rFont val="Arial Cyr"/>
        <charset val="204"/>
      </rPr>
      <t>2РС.008</t>
    </r>
    <r>
      <rPr>
        <sz val="11"/>
        <color indexed="12"/>
        <rFont val="Arial Cyr"/>
        <charset val="204"/>
      </rPr>
      <t xml:space="preserve"> </t>
    </r>
  </si>
  <si>
    <r>
      <t>2.</t>
    </r>
    <r>
      <rPr>
        <sz val="11"/>
        <rFont val="Arial Cyr"/>
        <charset val="204"/>
      </rPr>
      <t xml:space="preserve"> Стол </t>
    </r>
    <r>
      <rPr>
        <b/>
        <sz val="11"/>
        <color indexed="12"/>
        <rFont val="Arial Cyr"/>
        <charset val="204"/>
      </rPr>
      <t>2С.008</t>
    </r>
    <r>
      <rPr>
        <sz val="11"/>
        <rFont val="Arial Cyr"/>
        <charset val="204"/>
      </rPr>
      <t xml:space="preserve"> </t>
    </r>
  </si>
  <si>
    <r>
      <t>1.</t>
    </r>
    <r>
      <rPr>
        <sz val="11"/>
        <rFont val="Arial Cyr"/>
        <charset val="204"/>
      </rPr>
      <t xml:space="preserve">Ресепшн (прямой) </t>
    </r>
    <r>
      <rPr>
        <b/>
        <sz val="11"/>
        <color indexed="12"/>
        <rFont val="Arial Cyr"/>
        <charset val="204"/>
      </rPr>
      <t>2РС.009</t>
    </r>
    <r>
      <rPr>
        <sz val="11"/>
        <color indexed="12"/>
        <rFont val="Arial Cyr"/>
        <charset val="204"/>
      </rPr>
      <t xml:space="preserve"> </t>
    </r>
  </si>
  <si>
    <r>
      <t>2.</t>
    </r>
    <r>
      <rPr>
        <sz val="11"/>
        <rFont val="Arial Cyr"/>
        <charset val="204"/>
      </rPr>
      <t xml:space="preserve"> Стол </t>
    </r>
    <r>
      <rPr>
        <b/>
        <sz val="11"/>
        <color indexed="12"/>
        <rFont val="Arial Cyr"/>
        <charset val="204"/>
      </rPr>
      <t>2С.009</t>
    </r>
    <r>
      <rPr>
        <sz val="11"/>
        <rFont val="Arial Cyr"/>
        <charset val="204"/>
      </rPr>
      <t xml:space="preserve"> </t>
    </r>
  </si>
  <si>
    <r>
      <t>1.</t>
    </r>
    <r>
      <rPr>
        <sz val="11"/>
        <rFont val="Arial Cyr"/>
        <charset val="204"/>
      </rPr>
      <t xml:space="preserve">Ресепшн (прямой) </t>
    </r>
    <r>
      <rPr>
        <b/>
        <sz val="11"/>
        <color indexed="12"/>
        <rFont val="Arial Cyr"/>
        <charset val="204"/>
      </rPr>
      <t>2РС.004</t>
    </r>
    <r>
      <rPr>
        <sz val="11"/>
        <color indexed="12"/>
        <rFont val="Arial Cyr"/>
        <charset val="204"/>
      </rPr>
      <t xml:space="preserve"> </t>
    </r>
  </si>
  <si>
    <r>
      <t>2.</t>
    </r>
    <r>
      <rPr>
        <sz val="11"/>
        <rFont val="Arial Cyr"/>
        <charset val="204"/>
      </rPr>
      <t xml:space="preserve"> Стол </t>
    </r>
    <r>
      <rPr>
        <b/>
        <sz val="11"/>
        <color indexed="12"/>
        <rFont val="Arial Cyr"/>
        <charset val="204"/>
      </rPr>
      <t>2С.004</t>
    </r>
    <r>
      <rPr>
        <sz val="11"/>
        <rFont val="Arial Cyr"/>
        <charset val="204"/>
      </rPr>
      <t xml:space="preserve"> </t>
    </r>
  </si>
  <si>
    <r>
      <t>3.</t>
    </r>
    <r>
      <rPr>
        <sz val="11"/>
        <rFont val="Arial Cyr"/>
        <charset val="204"/>
      </rPr>
      <t xml:space="preserve"> Ресепшн (прямой) </t>
    </r>
    <r>
      <rPr>
        <b/>
        <sz val="11"/>
        <color indexed="12"/>
        <rFont val="Arial Cyr"/>
        <charset val="204"/>
      </rPr>
      <t>2РС.008</t>
    </r>
  </si>
  <si>
    <r>
      <t>4.</t>
    </r>
    <r>
      <rPr>
        <sz val="11"/>
        <rFont val="Arial Cyr"/>
        <charset val="204"/>
      </rPr>
      <t xml:space="preserve"> Стол </t>
    </r>
    <r>
      <rPr>
        <b/>
        <sz val="11"/>
        <color indexed="12"/>
        <rFont val="Arial Cyr"/>
        <charset val="204"/>
      </rPr>
      <t>2С.008</t>
    </r>
    <r>
      <rPr>
        <sz val="11"/>
        <rFont val="Arial Cyr"/>
        <charset val="204"/>
      </rPr>
      <t xml:space="preserve"> </t>
    </r>
  </si>
  <si>
    <r>
      <t>3.</t>
    </r>
    <r>
      <rPr>
        <sz val="11"/>
        <rFont val="Arial Cyr"/>
        <charset val="204"/>
      </rPr>
      <t xml:space="preserve"> Ресепшн (прямой) </t>
    </r>
    <r>
      <rPr>
        <b/>
        <sz val="11"/>
        <color indexed="12"/>
        <rFont val="Arial Cyr"/>
        <charset val="204"/>
      </rPr>
      <t>2РС.009</t>
    </r>
  </si>
  <si>
    <r>
      <t>4.</t>
    </r>
    <r>
      <rPr>
        <sz val="11"/>
        <rFont val="Arial Cyr"/>
        <charset val="204"/>
      </rPr>
      <t xml:space="preserve"> Стол </t>
    </r>
    <r>
      <rPr>
        <b/>
        <sz val="11"/>
        <color indexed="12"/>
        <rFont val="Arial Cyr"/>
        <charset val="204"/>
      </rPr>
      <t>2С.009</t>
    </r>
    <r>
      <rPr>
        <sz val="11"/>
        <rFont val="Arial Cyr"/>
        <charset val="204"/>
      </rPr>
      <t xml:space="preserve"> </t>
    </r>
  </si>
  <si>
    <r>
      <t>3.</t>
    </r>
    <r>
      <rPr>
        <sz val="11"/>
        <rFont val="Arial Cyr"/>
        <charset val="204"/>
      </rPr>
      <t xml:space="preserve"> Ресепшн (прямой) </t>
    </r>
    <r>
      <rPr>
        <b/>
        <sz val="11"/>
        <color indexed="12"/>
        <rFont val="Arial Cyr"/>
        <charset val="204"/>
      </rPr>
      <t>2РС.004</t>
    </r>
  </si>
  <si>
    <r>
      <t>4.</t>
    </r>
    <r>
      <rPr>
        <sz val="11"/>
        <rFont val="Arial Cyr"/>
        <charset val="204"/>
      </rPr>
      <t xml:space="preserve"> Стол </t>
    </r>
    <r>
      <rPr>
        <b/>
        <sz val="11"/>
        <color indexed="12"/>
        <rFont val="Arial Cyr"/>
        <charset val="204"/>
      </rPr>
      <t>2С.004</t>
    </r>
    <r>
      <rPr>
        <sz val="11"/>
        <rFont val="Arial Cyr"/>
        <charset val="204"/>
      </rPr>
      <t xml:space="preserve"> </t>
    </r>
  </si>
  <si>
    <r>
      <t>5.</t>
    </r>
    <r>
      <rPr>
        <sz val="11"/>
        <rFont val="Arial Cyr"/>
        <charset val="204"/>
      </rPr>
      <t xml:space="preserve"> Ресепшн (прямой) </t>
    </r>
    <r>
      <rPr>
        <b/>
        <sz val="11"/>
        <color indexed="12"/>
        <rFont val="Arial Cyr"/>
        <charset val="204"/>
      </rPr>
      <t>2РС.008</t>
    </r>
  </si>
  <si>
    <r>
      <t>6.</t>
    </r>
    <r>
      <rPr>
        <sz val="11"/>
        <rFont val="Arial Cyr"/>
        <charset val="204"/>
      </rPr>
      <t xml:space="preserve"> Стол </t>
    </r>
    <r>
      <rPr>
        <b/>
        <sz val="11"/>
        <color indexed="12"/>
        <rFont val="Arial Cyr"/>
        <charset val="204"/>
      </rPr>
      <t>2С.008</t>
    </r>
  </si>
  <si>
    <r>
      <t>5.</t>
    </r>
    <r>
      <rPr>
        <sz val="11"/>
        <rFont val="Arial Cyr"/>
        <charset val="204"/>
      </rPr>
      <t xml:space="preserve"> Ресепшн (прямой) </t>
    </r>
    <r>
      <rPr>
        <b/>
        <sz val="11"/>
        <color indexed="12"/>
        <rFont val="Arial Cyr"/>
        <charset val="204"/>
      </rPr>
      <t>2РС.009</t>
    </r>
  </si>
  <si>
    <r>
      <t>6.</t>
    </r>
    <r>
      <rPr>
        <sz val="11"/>
        <rFont val="Arial Cyr"/>
        <charset val="204"/>
      </rPr>
      <t xml:space="preserve"> Стол </t>
    </r>
    <r>
      <rPr>
        <b/>
        <sz val="11"/>
        <color indexed="12"/>
        <rFont val="Arial Cyr"/>
        <charset val="204"/>
      </rPr>
      <t>2С.009</t>
    </r>
  </si>
  <si>
    <r>
      <t>6.</t>
    </r>
    <r>
      <rPr>
        <sz val="11"/>
        <rFont val="Arial Cyr"/>
        <charset val="204"/>
      </rPr>
      <t xml:space="preserve"> Стол </t>
    </r>
    <r>
      <rPr>
        <b/>
        <sz val="11"/>
        <color indexed="12"/>
        <rFont val="Arial Cyr"/>
        <charset val="204"/>
      </rPr>
      <t>2С.004</t>
    </r>
  </si>
  <si>
    <t>(790х600х1960h)</t>
  </si>
  <si>
    <t>(395х600х1960h)</t>
  </si>
  <si>
    <t>(790х370х1960h)</t>
  </si>
  <si>
    <t>(790х370х1190h)</t>
  </si>
  <si>
    <t>(790х370х815h)</t>
  </si>
  <si>
    <t>(370х370х1960h)</t>
  </si>
  <si>
    <t>(395х370х1190h)</t>
  </si>
  <si>
    <t>(1640х364х1230h)</t>
  </si>
  <si>
    <t>(395х370х1960h)</t>
  </si>
  <si>
    <t xml:space="preserve">стр. 1  </t>
  </si>
  <si>
    <t xml:space="preserve"> ЛДСП толщиной – 22/16мм.  Кромка: PVC-2 мм; 0,4 мм.</t>
  </si>
  <si>
    <r>
      <t xml:space="preserve">Офисная мебель серии </t>
    </r>
    <r>
      <rPr>
        <b/>
        <i/>
        <sz val="22"/>
        <rFont val="Arial Cyr"/>
        <charset val="204"/>
      </rPr>
      <t xml:space="preserve">«СТИЛЬ»  </t>
    </r>
  </si>
  <si>
    <r>
      <t xml:space="preserve">2С.008  </t>
    </r>
    <r>
      <rPr>
        <b/>
        <sz val="20"/>
        <color rgb="FF0000FF"/>
        <rFont val="Arial Cyr"/>
        <charset val="204"/>
      </rPr>
      <t>*</t>
    </r>
  </si>
  <si>
    <r>
      <t xml:space="preserve">2С.009  </t>
    </r>
    <r>
      <rPr>
        <b/>
        <sz val="20"/>
        <color rgb="FF0000FF"/>
        <rFont val="Arial Cyr"/>
        <charset val="204"/>
      </rPr>
      <t>*</t>
    </r>
  </si>
  <si>
    <r>
      <t xml:space="preserve">2С.004  </t>
    </r>
    <r>
      <rPr>
        <b/>
        <sz val="20"/>
        <color rgb="FF0000FF"/>
        <rFont val="Arial Cyr"/>
        <charset val="204"/>
      </rPr>
      <t>*</t>
    </r>
  </si>
  <si>
    <t xml:space="preserve">2ПК.002  </t>
  </si>
  <si>
    <t xml:space="preserve">2Т.010  </t>
  </si>
  <si>
    <t>2С.041(лев), 2С.044(прав)</t>
  </si>
  <si>
    <t xml:space="preserve">2С.013  </t>
  </si>
  <si>
    <t>Тумбы приставные с топом</t>
  </si>
  <si>
    <t xml:space="preserve">стр. 2  </t>
  </si>
  <si>
    <t xml:space="preserve">стр. 3 </t>
  </si>
  <si>
    <t xml:space="preserve">стр. 4 </t>
  </si>
  <si>
    <t xml:space="preserve">стр. 5  </t>
  </si>
  <si>
    <t>Шкафы для одежды с фасадами</t>
  </si>
  <si>
    <t>Шкафы фасадами</t>
  </si>
  <si>
    <r>
      <t xml:space="preserve">2С.028(лев), 2С.029(прав) </t>
    </r>
    <r>
      <rPr>
        <b/>
        <sz val="18"/>
        <color rgb="FFFF0000"/>
        <rFont val="Arial Cyr"/>
        <charset val="204"/>
      </rPr>
      <t>**</t>
    </r>
  </si>
  <si>
    <r>
      <t>2С.030(лев), 2С.031(прав)</t>
    </r>
    <r>
      <rPr>
        <b/>
        <sz val="18"/>
        <color indexed="12"/>
        <rFont val="Arial Cyr"/>
        <charset val="204"/>
      </rPr>
      <t xml:space="preserve"> </t>
    </r>
    <r>
      <rPr>
        <b/>
        <sz val="18"/>
        <color rgb="FFFF0000"/>
        <rFont val="Arial Cyr"/>
        <charset val="204"/>
      </rPr>
      <t>**</t>
    </r>
  </si>
  <si>
    <r>
      <t>2С.032(лев), 2С.033(прав)</t>
    </r>
    <r>
      <rPr>
        <b/>
        <sz val="18"/>
        <color indexed="12"/>
        <rFont val="Arial Cyr"/>
        <charset val="204"/>
      </rPr>
      <t xml:space="preserve"> </t>
    </r>
    <r>
      <rPr>
        <b/>
        <sz val="18"/>
        <color rgb="FFFF0000"/>
        <rFont val="Arial Cyr"/>
        <charset val="204"/>
      </rPr>
      <t>**</t>
    </r>
  </si>
  <si>
    <t>Антресоли с фасадами</t>
  </si>
  <si>
    <t>Пеналы с фасадами</t>
  </si>
  <si>
    <t>Ресепшн прямой</t>
  </si>
  <si>
    <t>Ресепшн угловой</t>
  </si>
  <si>
    <t>Шкафы без фасадов</t>
  </si>
  <si>
    <t>Антресоли</t>
  </si>
  <si>
    <t>Шкафы для одежды без фасадов</t>
  </si>
  <si>
    <t>Пеналы без фасадов</t>
  </si>
  <si>
    <t>Фасады стекло</t>
  </si>
  <si>
    <r>
      <t xml:space="preserve">Схемы размещения  столов </t>
    </r>
    <r>
      <rPr>
        <b/>
        <sz val="20"/>
        <rFont val="Arial Cyr"/>
        <charset val="204"/>
      </rPr>
      <t xml:space="preserve">(2С.004, 2С.006-2С.009), тумб и элементов </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</si>
  <si>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2С.009</t>
    </r>
    <r>
      <rPr>
        <sz val="11"/>
        <rFont val="Arial Cyr"/>
        <charset val="204"/>
      </rPr>
      <t xml:space="preserve">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</si>
  <si>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 xml:space="preserve">2С.004 </t>
    </r>
    <r>
      <rPr>
        <b/>
        <sz val="11"/>
        <rFont val="Arial Cyr"/>
        <charset val="204"/>
      </rPr>
      <t>(1600мм)</t>
    </r>
  </si>
  <si>
    <t>т/ф: +7(495) 797-67-97</t>
  </si>
  <si>
    <t>Фасады ЛДСП</t>
  </si>
  <si>
    <t>(264х450х250h)</t>
  </si>
  <si>
    <t>(394х454х586h)</t>
  </si>
  <si>
    <t>(790х600х650h)</t>
  </si>
  <si>
    <t>(394х700х750h)</t>
  </si>
  <si>
    <t>(394х600х750h)</t>
  </si>
  <si>
    <t>(790х370х422h)</t>
  </si>
  <si>
    <t>(395х370х422h)</t>
  </si>
  <si>
    <t>(1200х300х416h)</t>
  </si>
  <si>
    <t>(1400х300х416h)</t>
  </si>
  <si>
    <t>(1600х300х416h)</t>
  </si>
  <si>
    <t>(395х370х416h)</t>
  </si>
  <si>
    <t>(790х370х416h)</t>
  </si>
  <si>
    <t>(390х394х16)</t>
  </si>
  <si>
    <t>2х(390х394х16)</t>
  </si>
  <si>
    <t>2х(390х1912х16)</t>
  </si>
  <si>
    <t>2х(390х1142х16)</t>
  </si>
  <si>
    <t>2х(390х768х16)</t>
  </si>
  <si>
    <t>(390х1912х16)</t>
  </si>
  <si>
    <t>(390х1142х16)</t>
  </si>
  <si>
    <t>(390х768х16)</t>
  </si>
  <si>
    <t>2х(390х1142х5)</t>
  </si>
  <si>
    <t>(390х1142х5)</t>
  </si>
  <si>
    <t>(394х700х22h)</t>
  </si>
  <si>
    <t>(550х394х22h)</t>
  </si>
  <si>
    <t>(394х600х22h)</t>
  </si>
  <si>
    <t>2ЭУ.004</t>
  </si>
  <si>
    <t>2ЭУ.005</t>
  </si>
  <si>
    <r>
      <t>2РСУ.004</t>
    </r>
    <r>
      <rPr>
        <b/>
        <sz val="20"/>
        <color indexed="12"/>
        <rFont val="Arial Cyr"/>
        <charset val="204"/>
      </rPr>
      <t xml:space="preserve">       </t>
    </r>
  </si>
  <si>
    <r>
      <t>1.</t>
    </r>
    <r>
      <rPr>
        <sz val="11"/>
        <rFont val="Arial Cyr"/>
        <charset val="204"/>
      </rPr>
      <t xml:space="preserve"> Ресепшн (угловой) </t>
    </r>
    <r>
      <rPr>
        <b/>
        <sz val="11"/>
        <color indexed="12"/>
        <rFont val="Arial Cyr"/>
        <charset val="204"/>
      </rPr>
      <t>2РСУ.004</t>
    </r>
  </si>
  <si>
    <r>
      <t>2.</t>
    </r>
    <r>
      <rPr>
        <sz val="11"/>
        <rFont val="Arial Cyr"/>
        <charset val="204"/>
      </rPr>
      <t xml:space="preserve"> Угловой элемент </t>
    </r>
    <r>
      <rPr>
        <b/>
        <sz val="11"/>
        <color indexed="12"/>
        <rFont val="Arial Cyr"/>
        <charset val="204"/>
      </rPr>
      <t>2ЭУ.005</t>
    </r>
  </si>
  <si>
    <r>
      <t>2.</t>
    </r>
    <r>
      <rPr>
        <sz val="11"/>
        <rFont val="Arial Cyr"/>
        <charset val="204"/>
      </rPr>
      <t xml:space="preserve"> Угловой элемент </t>
    </r>
    <r>
      <rPr>
        <b/>
        <sz val="11"/>
        <color indexed="12"/>
        <rFont val="Arial Cyr"/>
        <charset val="204"/>
      </rPr>
      <t>2ЭУ.004</t>
    </r>
  </si>
  <si>
    <r>
      <t>1.</t>
    </r>
    <r>
      <rPr>
        <sz val="11"/>
        <rFont val="Arial Cyr"/>
        <charset val="204"/>
      </rPr>
      <t xml:space="preserve"> Ресепшн (угловой) </t>
    </r>
    <r>
      <rPr>
        <b/>
        <sz val="11"/>
        <color indexed="12"/>
        <rFont val="Arial Cyr"/>
        <charset val="204"/>
      </rPr>
      <t>2РСУ.004</t>
    </r>
    <r>
      <rPr>
        <sz val="11"/>
        <rFont val="Arial Cyr"/>
        <charset val="204"/>
      </rPr>
      <t xml:space="preserve"> х 2шт.</t>
    </r>
  </si>
  <si>
    <r>
      <t>2.</t>
    </r>
    <r>
      <rPr>
        <sz val="11"/>
        <rFont val="Arial Cyr"/>
        <charset val="204"/>
      </rPr>
      <t xml:space="preserve"> Угловой элемент </t>
    </r>
    <r>
      <rPr>
        <b/>
        <sz val="11"/>
        <color indexed="12"/>
        <rFont val="Arial Cyr"/>
        <charset val="204"/>
      </rPr>
      <t>2ЭУ.004</t>
    </r>
    <r>
      <rPr>
        <sz val="11"/>
        <rFont val="Arial Cyr"/>
        <charset val="204"/>
      </rPr>
      <t xml:space="preserve"> х 2шт.</t>
    </r>
  </si>
  <si>
    <t>2РСУ.004</t>
  </si>
  <si>
    <t>(755х755х1230h)</t>
  </si>
  <si>
    <t>(737х737х22h)</t>
  </si>
  <si>
    <t>(737х700х22h)</t>
  </si>
  <si>
    <t>2БР.006</t>
  </si>
  <si>
    <r>
      <t xml:space="preserve">2С.005  </t>
    </r>
    <r>
      <rPr>
        <b/>
        <sz val="20"/>
        <color rgb="FF0000FF"/>
        <rFont val="Arial Cyr"/>
        <charset val="204"/>
      </rPr>
      <t>*</t>
    </r>
  </si>
  <si>
    <t>mebel@alsav.ru</t>
  </si>
  <si>
    <t>(700х430х16)</t>
  </si>
  <si>
    <r>
      <t xml:space="preserve">* </t>
    </r>
    <r>
      <rPr>
        <i/>
        <sz val="14"/>
        <rFont val="Arial Cyr"/>
        <charset val="204"/>
      </rPr>
      <t xml:space="preserve">В столах прямолинейных отверстия (заглушки) заказываються за дополнительную плату.                             </t>
    </r>
  </si>
  <si>
    <t>2СП.001</t>
  </si>
  <si>
    <t>(1100х1100х750h)</t>
  </si>
  <si>
    <t>Стол приставной</t>
  </si>
  <si>
    <t>Стол журнальный</t>
  </si>
  <si>
    <t>2с.013</t>
  </si>
  <si>
    <t>Верхние элементы</t>
  </si>
  <si>
    <t>хром</t>
  </si>
  <si>
    <t>(700х600х750h)</t>
  </si>
  <si>
    <t>2СЭ.023</t>
  </si>
  <si>
    <t>2ВЭ.005</t>
  </si>
  <si>
    <t>(900х300х416h)</t>
  </si>
  <si>
    <t>(1440х364х1230h)</t>
  </si>
  <si>
    <t>Элемент</t>
  </si>
  <si>
    <t>2РС.005</t>
  </si>
  <si>
    <t>(1240х364х1230h)</t>
  </si>
  <si>
    <t>(940х364х1230h)</t>
  </si>
  <si>
    <t>2БР.003</t>
  </si>
  <si>
    <t>2БР.007</t>
  </si>
  <si>
    <t>(900х430х16)</t>
  </si>
  <si>
    <r>
      <t xml:space="preserve">2С.010  </t>
    </r>
    <r>
      <rPr>
        <b/>
        <sz val="20"/>
        <color rgb="FF0000FF"/>
        <rFont val="Arial Cyr"/>
        <charset val="204"/>
      </rPr>
      <t>*</t>
    </r>
  </si>
  <si>
    <t xml:space="preserve">2Т.005  </t>
  </si>
  <si>
    <t>2Т.010</t>
  </si>
  <si>
    <t>2С.005  *</t>
  </si>
  <si>
    <t>2С.008  *</t>
  </si>
  <si>
    <t>2С.009  *</t>
  </si>
  <si>
    <t>2С.004  *</t>
  </si>
  <si>
    <t>2С.010  *</t>
  </si>
  <si>
    <r>
      <t xml:space="preserve">Схемы размещения столов серии "СТИЛЬ"                                </t>
    </r>
    <r>
      <rPr>
        <b/>
        <i/>
        <sz val="20"/>
        <color rgb="FFFF0000"/>
        <rFont val="Arial Cyr"/>
        <charset val="204"/>
      </rPr>
      <t xml:space="preserve">стр. 6 </t>
    </r>
    <r>
      <rPr>
        <b/>
        <i/>
        <sz val="24"/>
        <rFont val="Arial Cyr"/>
        <charset val="204"/>
      </rPr>
      <t xml:space="preserve"> </t>
    </r>
  </si>
  <si>
    <r>
      <t xml:space="preserve">Схемы размещения столов серии "СТИЛЬ"                                </t>
    </r>
    <r>
      <rPr>
        <b/>
        <i/>
        <sz val="20"/>
        <color rgb="FFFF0000"/>
        <rFont val="Arial Cyr"/>
        <charset val="204"/>
      </rPr>
      <t>стр. 7</t>
    </r>
  </si>
  <si>
    <r>
      <t xml:space="preserve">Схемы размещения столов серии "СТИЛЬ"                                        </t>
    </r>
    <r>
      <rPr>
        <b/>
        <i/>
        <sz val="20"/>
        <color rgb="FFFF0000"/>
        <rFont val="Arial Cyr"/>
        <charset val="204"/>
      </rPr>
      <t>стр. 8</t>
    </r>
  </si>
  <si>
    <r>
      <t xml:space="preserve">Офисная мебель серии "СТИЛЬ"                       </t>
    </r>
    <r>
      <rPr>
        <b/>
        <i/>
        <sz val="12"/>
        <color rgb="FFFF0000"/>
        <rFont val="Arial Cyr"/>
        <charset val="204"/>
      </rPr>
      <t>стр. 9</t>
    </r>
  </si>
  <si>
    <r>
      <t>1.</t>
    </r>
    <r>
      <rPr>
        <sz val="12"/>
        <rFont val="Arial Cyr"/>
        <charset val="204"/>
      </rPr>
      <t xml:space="preserve"> </t>
    </r>
    <r>
      <rPr>
        <sz val="11"/>
        <rFont val="Arial Cyr"/>
        <charset val="204"/>
      </rPr>
      <t>Стол</t>
    </r>
    <r>
      <rPr>
        <sz val="11"/>
        <color indexed="12"/>
        <rFont val="Arial Cyr"/>
        <charset val="204"/>
      </rPr>
      <t xml:space="preserve"> </t>
    </r>
    <r>
      <rPr>
        <b/>
        <sz val="11"/>
        <color indexed="12"/>
        <rFont val="Arial Cyr"/>
        <charset val="204"/>
      </rPr>
      <t>2С.005</t>
    </r>
    <r>
      <rPr>
        <sz val="11"/>
        <rFont val="Arial Cyr"/>
        <charset val="204"/>
      </rPr>
      <t xml:space="preserve"> </t>
    </r>
    <r>
      <rPr>
        <b/>
        <sz val="11"/>
        <rFont val="Arial Cyr"/>
        <charset val="204"/>
      </rPr>
      <t xml:space="preserve">(900мм) </t>
    </r>
    <r>
      <rPr>
        <sz val="11"/>
        <rFont val="Arial Cyr"/>
        <charset val="204"/>
      </rPr>
      <t>х 2шт.</t>
    </r>
  </si>
  <si>
    <r>
      <t>2.</t>
    </r>
    <r>
      <rPr>
        <sz val="12"/>
        <rFont val="Arial Cyr"/>
        <charset val="204"/>
      </rPr>
      <t xml:space="preserve"> Барьер</t>
    </r>
    <r>
      <rPr>
        <sz val="11"/>
        <rFont val="Arial Cyr"/>
        <charset val="204"/>
      </rPr>
      <t xml:space="preserve"> </t>
    </r>
    <r>
      <rPr>
        <b/>
        <sz val="11"/>
        <color indexed="12"/>
        <rFont val="Arial Cyr"/>
        <charset val="204"/>
      </rPr>
      <t xml:space="preserve">2БР.007 </t>
    </r>
    <r>
      <rPr>
        <b/>
        <sz val="11"/>
        <rFont val="Arial Cyr"/>
        <charset val="204"/>
      </rPr>
      <t>(900мм)</t>
    </r>
  </si>
  <si>
    <r>
      <t>2.</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(900мм)</t>
    </r>
  </si>
  <si>
    <r>
      <t>1.</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 xml:space="preserve">(900мм) </t>
    </r>
    <r>
      <rPr>
        <sz val="11"/>
        <rFont val="Arial Cyr"/>
        <charset val="204"/>
      </rPr>
      <t xml:space="preserve"> </t>
    </r>
  </si>
  <si>
    <r>
      <t>2.</t>
    </r>
    <r>
      <rPr>
        <sz val="12"/>
        <rFont val="Arial Cyr"/>
        <charset val="204"/>
      </rPr>
      <t xml:space="preserve"> </t>
    </r>
    <r>
      <rPr>
        <sz val="11"/>
        <rFont val="Arial Cyr"/>
        <charset val="204"/>
      </rPr>
      <t xml:space="preserve">Элемент </t>
    </r>
    <r>
      <rPr>
        <b/>
        <sz val="11"/>
        <color indexed="12"/>
        <rFont val="Arial Cyr"/>
        <charset val="204"/>
      </rPr>
      <t>2ВЭ.005</t>
    </r>
    <r>
      <rPr>
        <b/>
        <sz val="11"/>
        <rFont val="Arial Cyr"/>
        <charset val="204"/>
      </rPr>
      <t xml:space="preserve"> (900мм)</t>
    </r>
  </si>
  <si>
    <r>
      <t>1.</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(900мм)</t>
    </r>
  </si>
  <si>
    <r>
      <t>1.</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 xml:space="preserve">(900мм) </t>
    </r>
    <r>
      <rPr>
        <sz val="11"/>
        <rFont val="Arial Cyr"/>
        <charset val="204"/>
      </rPr>
      <t>х 2шт.</t>
    </r>
  </si>
  <si>
    <r>
      <t>1.</t>
    </r>
    <r>
      <rPr>
        <sz val="12"/>
        <rFont val="Arial Cyr"/>
        <charset val="204"/>
      </rPr>
      <t xml:space="preserve"> </t>
    </r>
    <r>
      <rPr>
        <sz val="11"/>
        <rFont val="Arial Cyr"/>
        <charset val="204"/>
      </rPr>
      <t xml:space="preserve">Стол </t>
    </r>
    <r>
      <rPr>
        <b/>
        <sz val="11"/>
        <color indexed="12"/>
        <rFont val="Arial Cyr"/>
        <charset val="204"/>
      </rPr>
      <t>2С.021</t>
    </r>
    <r>
      <rPr>
        <b/>
        <sz val="11"/>
        <rFont val="Arial Cyr"/>
        <charset val="204"/>
      </rPr>
      <t xml:space="preserve"> </t>
    </r>
    <r>
      <rPr>
        <sz val="11"/>
        <rFont val="Arial Cyr"/>
        <charset val="204"/>
      </rPr>
      <t xml:space="preserve">правый </t>
    </r>
    <r>
      <rPr>
        <b/>
        <sz val="11"/>
        <rFont val="Arial Cyr"/>
        <charset val="204"/>
      </rPr>
      <t>(1600мм)</t>
    </r>
  </si>
  <si>
    <r>
      <t>1.</t>
    </r>
    <r>
      <rPr>
        <sz val="12"/>
        <rFont val="Arial Cyr"/>
        <charset val="204"/>
      </rPr>
      <t xml:space="preserve"> </t>
    </r>
    <r>
      <rPr>
        <sz val="11"/>
        <rFont val="Arial Cyr"/>
        <charset val="204"/>
      </rPr>
      <t xml:space="preserve">Стол </t>
    </r>
    <r>
      <rPr>
        <b/>
        <sz val="11"/>
        <color indexed="12"/>
        <rFont val="Arial Cyr"/>
        <charset val="204"/>
      </rPr>
      <t>2С.023</t>
    </r>
    <r>
      <rPr>
        <b/>
        <sz val="11"/>
        <rFont val="Arial Cyr"/>
        <charset val="204"/>
      </rPr>
      <t xml:space="preserve"> </t>
    </r>
    <r>
      <rPr>
        <sz val="11"/>
        <rFont val="Arial Cyr"/>
        <charset val="204"/>
      </rPr>
      <t xml:space="preserve">правый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</si>
  <si>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2С.044</t>
    </r>
    <r>
      <rPr>
        <b/>
        <sz val="11"/>
        <rFont val="Arial Cyr"/>
        <charset val="204"/>
      </rPr>
      <t xml:space="preserve"> </t>
    </r>
    <r>
      <rPr>
        <sz val="11"/>
        <rFont val="Arial Cyr"/>
        <charset val="204"/>
      </rPr>
      <t xml:space="preserve">правый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</si>
  <si>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2С.045</t>
    </r>
    <r>
      <rPr>
        <b/>
        <sz val="11"/>
        <rFont val="Arial Cyr"/>
        <charset val="204"/>
      </rPr>
      <t xml:space="preserve"> </t>
    </r>
    <r>
      <rPr>
        <sz val="11"/>
        <rFont val="Arial Cyr"/>
        <charset val="204"/>
      </rPr>
      <t xml:space="preserve">правый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</si>
  <si>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2С.046</t>
    </r>
    <r>
      <rPr>
        <b/>
        <sz val="11"/>
        <rFont val="Arial Cyr"/>
        <charset val="204"/>
      </rPr>
      <t xml:space="preserve"> </t>
    </r>
    <r>
      <rPr>
        <sz val="11"/>
        <rFont val="Arial Cyr"/>
        <charset val="204"/>
      </rPr>
      <t xml:space="preserve">правый </t>
    </r>
    <r>
      <rPr>
        <b/>
        <sz val="11"/>
        <rFont val="Arial Cyr"/>
        <charset val="204"/>
      </rPr>
      <t>(1600мм)</t>
    </r>
  </si>
  <si>
    <r>
      <t>1.</t>
    </r>
    <r>
      <rPr>
        <sz val="12"/>
        <rFont val="Arial Cyr"/>
        <charset val="204"/>
      </rPr>
      <t xml:space="preserve"> </t>
    </r>
    <r>
      <rPr>
        <sz val="11"/>
        <rFont val="Arial Cyr"/>
        <charset val="204"/>
      </rPr>
      <t xml:space="preserve">Стол </t>
    </r>
    <r>
      <rPr>
        <b/>
        <sz val="11"/>
        <color indexed="12"/>
        <rFont val="Arial Cyr"/>
        <charset val="204"/>
      </rPr>
      <t>2С.029</t>
    </r>
    <r>
      <rPr>
        <b/>
        <sz val="11"/>
        <rFont val="Arial Cyr"/>
        <charset val="204"/>
      </rPr>
      <t xml:space="preserve"> </t>
    </r>
    <r>
      <rPr>
        <sz val="11"/>
        <rFont val="Arial Cyr"/>
        <charset val="204"/>
      </rPr>
      <t xml:space="preserve">правый </t>
    </r>
    <r>
      <rPr>
        <b/>
        <sz val="11"/>
        <rFont val="Arial Cyr"/>
        <charset val="204"/>
      </rPr>
      <t>(1200мм)</t>
    </r>
  </si>
  <si>
    <r>
      <t>1.</t>
    </r>
    <r>
      <rPr>
        <sz val="12"/>
        <rFont val="Arial Cyr"/>
        <charset val="204"/>
      </rPr>
      <t xml:space="preserve"> </t>
    </r>
    <r>
      <rPr>
        <sz val="11"/>
        <rFont val="Arial Cyr"/>
        <charset val="204"/>
      </rPr>
      <t xml:space="preserve">Стол </t>
    </r>
    <r>
      <rPr>
        <b/>
        <sz val="11"/>
        <color indexed="12"/>
        <rFont val="Arial Cyr"/>
        <charset val="204"/>
      </rPr>
      <t>2С.031</t>
    </r>
    <r>
      <rPr>
        <b/>
        <sz val="11"/>
        <rFont val="Arial Cyr"/>
        <charset val="204"/>
      </rPr>
      <t xml:space="preserve"> </t>
    </r>
    <r>
      <rPr>
        <sz val="11"/>
        <rFont val="Arial Cyr"/>
        <charset val="204"/>
      </rPr>
      <t xml:space="preserve">правый </t>
    </r>
    <r>
      <rPr>
        <b/>
        <sz val="11"/>
        <rFont val="Arial Cyr"/>
        <charset val="204"/>
      </rPr>
      <t>(1400мм)</t>
    </r>
  </si>
  <si>
    <r>
      <t>1.</t>
    </r>
    <r>
      <rPr>
        <sz val="12"/>
        <rFont val="Arial Cyr"/>
        <charset val="204"/>
      </rPr>
      <t xml:space="preserve"> </t>
    </r>
    <r>
      <rPr>
        <sz val="11"/>
        <rFont val="Arial Cyr"/>
        <charset val="204"/>
      </rPr>
      <t xml:space="preserve">Стол </t>
    </r>
    <r>
      <rPr>
        <b/>
        <sz val="11"/>
        <color indexed="12"/>
        <rFont val="Arial Cyr"/>
        <charset val="204"/>
      </rPr>
      <t>2С.033</t>
    </r>
    <r>
      <rPr>
        <b/>
        <sz val="11"/>
        <rFont val="Arial Cyr"/>
        <charset val="204"/>
      </rPr>
      <t xml:space="preserve"> </t>
    </r>
    <r>
      <rPr>
        <sz val="11"/>
        <rFont val="Arial Cyr"/>
        <charset val="204"/>
      </rPr>
      <t xml:space="preserve">правый </t>
    </r>
    <r>
      <rPr>
        <b/>
        <sz val="11"/>
        <rFont val="Arial Cyr"/>
        <charset val="204"/>
      </rPr>
      <t>(1600мм)</t>
    </r>
  </si>
  <si>
    <r>
      <t>1.</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 xml:space="preserve">(900мм) </t>
    </r>
  </si>
  <si>
    <r>
      <t>1.</t>
    </r>
    <r>
      <rPr>
        <sz val="12"/>
        <rFont val="Arial Cyr"/>
        <charset val="204"/>
      </rPr>
      <t xml:space="preserve"> </t>
    </r>
    <r>
      <rPr>
        <sz val="11"/>
        <rFont val="Arial Cyr"/>
        <charset val="204"/>
      </rPr>
      <t xml:space="preserve">Стол </t>
    </r>
    <r>
      <rPr>
        <b/>
        <sz val="11"/>
        <color indexed="12"/>
        <rFont val="Arial Cyr"/>
        <charset val="204"/>
      </rPr>
      <t>2С.004-005, 008-009</t>
    </r>
  </si>
  <si>
    <r>
      <t>2.</t>
    </r>
    <r>
      <rPr>
        <sz val="12"/>
        <rFont val="Arial Cyr"/>
        <charset val="204"/>
      </rPr>
      <t xml:space="preserve"> </t>
    </r>
    <r>
      <rPr>
        <sz val="11"/>
        <rFont val="Arial Cyr"/>
        <charset val="204"/>
      </rPr>
      <t xml:space="preserve">Стол </t>
    </r>
    <r>
      <rPr>
        <b/>
        <sz val="11"/>
        <color indexed="12"/>
        <rFont val="Arial Cyr"/>
        <charset val="204"/>
      </rPr>
      <t>2С.004-005, 008-009</t>
    </r>
  </si>
  <si>
    <r>
      <t>1.</t>
    </r>
    <r>
      <rPr>
        <sz val="12"/>
        <rFont val="Arial Cyr"/>
        <charset val="204"/>
      </rPr>
      <t xml:space="preserve"> </t>
    </r>
    <r>
      <rPr>
        <sz val="11"/>
        <rFont val="Arial Cyr"/>
        <charset val="204"/>
      </rPr>
      <t xml:space="preserve">Стол </t>
    </r>
    <r>
      <rPr>
        <b/>
        <sz val="11"/>
        <color indexed="12"/>
        <rFont val="Arial Cyr"/>
        <charset val="204"/>
      </rPr>
      <t xml:space="preserve">2С.004-005, 008-009 </t>
    </r>
    <r>
      <rPr>
        <sz val="11"/>
        <rFont val="Arial Cyr"/>
        <charset val="204"/>
      </rPr>
      <t>х 2шт.</t>
    </r>
  </si>
  <si>
    <r>
      <t>2.</t>
    </r>
    <r>
      <rPr>
        <sz val="12"/>
        <rFont val="Arial Cyr"/>
        <charset val="204"/>
      </rPr>
      <t xml:space="preserve"> </t>
    </r>
    <r>
      <rPr>
        <sz val="11"/>
        <rFont val="Arial Cyr"/>
        <charset val="204"/>
      </rPr>
      <t xml:space="preserve">Стол </t>
    </r>
    <r>
      <rPr>
        <b/>
        <sz val="11"/>
        <color indexed="12"/>
        <rFont val="Arial Cyr"/>
        <charset val="204"/>
      </rPr>
      <t>2С.004-005, 008-009</t>
    </r>
    <r>
      <rPr>
        <sz val="11"/>
        <rFont val="Arial Cyr"/>
        <charset val="204"/>
      </rPr>
      <t xml:space="preserve"> х 2шт.</t>
    </r>
  </si>
  <si>
    <r>
      <t>1.</t>
    </r>
    <r>
      <rPr>
        <sz val="11"/>
        <rFont val="Arial Cyr"/>
        <charset val="204"/>
      </rPr>
      <t xml:space="preserve">Ресепшн (прямой) </t>
    </r>
    <r>
      <rPr>
        <b/>
        <sz val="11"/>
        <color indexed="12"/>
        <rFont val="Arial Cyr"/>
        <charset val="204"/>
      </rPr>
      <t>2РС.005</t>
    </r>
    <r>
      <rPr>
        <sz val="11"/>
        <color indexed="12"/>
        <rFont val="Arial Cyr"/>
        <charset val="204"/>
      </rPr>
      <t xml:space="preserve"> </t>
    </r>
  </si>
  <si>
    <r>
      <t>2.</t>
    </r>
    <r>
      <rPr>
        <sz val="11"/>
        <rFont val="Arial Cyr"/>
        <charset val="204"/>
      </rPr>
      <t xml:space="preserve"> Стол </t>
    </r>
    <r>
      <rPr>
        <b/>
        <sz val="11"/>
        <color indexed="12"/>
        <rFont val="Arial Cyr"/>
        <charset val="204"/>
      </rPr>
      <t>2С.005</t>
    </r>
  </si>
  <si>
    <r>
      <t>3.</t>
    </r>
    <r>
      <rPr>
        <sz val="11"/>
        <rFont val="Arial Cyr"/>
        <charset val="204"/>
      </rPr>
      <t xml:space="preserve"> Ресепшн (прямой) </t>
    </r>
    <r>
      <rPr>
        <b/>
        <sz val="11"/>
        <color indexed="12"/>
        <rFont val="Arial Cyr"/>
        <charset val="204"/>
      </rPr>
      <t>2РС.005</t>
    </r>
  </si>
  <si>
    <r>
      <t>4.</t>
    </r>
    <r>
      <rPr>
        <sz val="11"/>
        <rFont val="Arial Cyr"/>
        <charset val="204"/>
      </rPr>
      <t xml:space="preserve"> Стол </t>
    </r>
    <r>
      <rPr>
        <b/>
        <sz val="11"/>
        <color indexed="12"/>
        <rFont val="Arial Cyr"/>
        <charset val="204"/>
      </rPr>
      <t>2С.005</t>
    </r>
    <r>
      <rPr>
        <sz val="11"/>
        <rFont val="Arial Cyr"/>
        <charset val="204"/>
      </rPr>
      <t xml:space="preserve"> </t>
    </r>
  </si>
  <si>
    <r>
      <t>3.</t>
    </r>
    <r>
      <rPr>
        <sz val="11"/>
        <rFont val="Arial Cyr"/>
        <charset val="204"/>
      </rPr>
      <t xml:space="preserve"> Ресепшн (прямой) </t>
    </r>
    <r>
      <rPr>
        <b/>
        <sz val="11"/>
        <color indexed="12"/>
        <rFont val="Arial Cyr"/>
        <charset val="204"/>
      </rPr>
      <t xml:space="preserve">2РС.005 </t>
    </r>
    <r>
      <rPr>
        <sz val="11"/>
        <rFont val="Arial Cyr"/>
        <charset val="204"/>
      </rPr>
      <t>х 2шт.</t>
    </r>
  </si>
  <si>
    <r>
      <t>4.</t>
    </r>
    <r>
      <rPr>
        <sz val="11"/>
        <rFont val="Arial Cyr"/>
        <charset val="204"/>
      </rPr>
      <t xml:space="preserve"> Стол </t>
    </r>
    <r>
      <rPr>
        <b/>
        <sz val="11"/>
        <color indexed="12"/>
        <rFont val="Arial Cyr"/>
        <charset val="204"/>
      </rPr>
      <t>2С.005</t>
    </r>
    <r>
      <rPr>
        <sz val="11"/>
        <rFont val="Arial Cyr"/>
        <charset val="204"/>
      </rPr>
      <t xml:space="preserve"> х 2 шт. </t>
    </r>
  </si>
  <si>
    <r>
      <t>3.</t>
    </r>
    <r>
      <rPr>
        <sz val="11"/>
        <rFont val="Arial Cyr"/>
        <charset val="204"/>
      </rPr>
      <t xml:space="preserve"> Ресепшн (прямой) </t>
    </r>
    <r>
      <rPr>
        <b/>
        <sz val="11"/>
        <color indexed="12"/>
        <rFont val="Arial Cyr"/>
        <charset val="204"/>
      </rPr>
      <t xml:space="preserve">2РС.005 </t>
    </r>
    <r>
      <rPr>
        <sz val="11"/>
        <rFont val="Arial Cyr"/>
        <charset val="204"/>
      </rPr>
      <t>х 3шт.</t>
    </r>
  </si>
  <si>
    <r>
      <t>4.</t>
    </r>
    <r>
      <rPr>
        <sz val="11"/>
        <rFont val="Arial Cyr"/>
        <charset val="204"/>
      </rPr>
      <t xml:space="preserve"> Стол </t>
    </r>
    <r>
      <rPr>
        <b/>
        <sz val="11"/>
        <color indexed="12"/>
        <rFont val="Arial Cyr"/>
        <charset val="204"/>
      </rPr>
      <t>2С.005</t>
    </r>
    <r>
      <rPr>
        <sz val="11"/>
        <rFont val="Arial Cyr"/>
        <charset val="204"/>
      </rPr>
      <t xml:space="preserve"> х 3шт. </t>
    </r>
  </si>
  <si>
    <r>
      <t>4.</t>
    </r>
    <r>
      <rPr>
        <sz val="11"/>
        <rFont val="Arial Cyr"/>
        <charset val="204"/>
      </rPr>
      <t xml:space="preserve"> Стол </t>
    </r>
    <r>
      <rPr>
        <b/>
        <sz val="11"/>
        <color indexed="12"/>
        <rFont val="Arial Cyr"/>
        <charset val="204"/>
      </rPr>
      <t>2С.005</t>
    </r>
    <r>
      <rPr>
        <sz val="11"/>
        <rFont val="Arial Cyr"/>
        <charset val="204"/>
      </rPr>
      <t xml:space="preserve"> х 2шт. </t>
    </r>
  </si>
  <si>
    <t>(800х500х710h)</t>
  </si>
  <si>
    <t>(700х375х750h)</t>
  </si>
  <si>
    <t>(388х520х728h)</t>
  </si>
  <si>
    <t>2Т.002.1</t>
  </si>
  <si>
    <t>2ТЗ.002.1</t>
  </si>
  <si>
    <t>2Т.002.2</t>
  </si>
  <si>
    <t>2ТЗ.002.2</t>
  </si>
  <si>
    <t>2Т.002.3</t>
  </si>
  <si>
    <t>2ТЗ.002.3</t>
  </si>
  <si>
    <t>2Т.002.5</t>
  </si>
  <si>
    <t>2ТЗ.002.5</t>
  </si>
  <si>
    <t>2Ш.005.2</t>
  </si>
  <si>
    <t>2Ш.005.4</t>
  </si>
  <si>
    <t>2Ш.005.3</t>
  </si>
  <si>
    <t>2Ш.005.5</t>
  </si>
  <si>
    <t>2Ш.005.1</t>
  </si>
  <si>
    <t>2Ш.011.1</t>
  </si>
  <si>
    <t>2Ш.012.1</t>
  </si>
  <si>
    <t>2Ш.013.1</t>
  </si>
  <si>
    <t>2Ш.017.1</t>
  </si>
  <si>
    <t>2Ш.017.2</t>
  </si>
  <si>
    <t>2Ш.017.3</t>
  </si>
  <si>
    <t>2Ш.023.1</t>
  </si>
  <si>
    <t>2А.002.1</t>
  </si>
  <si>
    <t>2А.001.1</t>
  </si>
  <si>
    <t>2П.005.1</t>
  </si>
  <si>
    <t>2П.005.2</t>
  </si>
  <si>
    <t>2П.005.3</t>
  </si>
  <si>
    <t>2П.005.5</t>
  </si>
  <si>
    <t>2П.015.1</t>
  </si>
  <si>
    <t>2П.015.2</t>
  </si>
  <si>
    <t>2П.015.3</t>
  </si>
  <si>
    <r>
      <t>1.</t>
    </r>
    <r>
      <rPr>
        <sz val="12"/>
        <rFont val="Arial Cyr"/>
        <charset val="204"/>
      </rPr>
      <t xml:space="preserve"> </t>
    </r>
    <r>
      <rPr>
        <sz val="11"/>
        <rFont val="Arial Cyr"/>
        <charset val="204"/>
      </rPr>
      <t xml:space="preserve">Стол </t>
    </r>
    <r>
      <rPr>
        <b/>
        <sz val="11"/>
        <color indexed="12"/>
        <rFont val="Arial Cyr"/>
        <charset val="204"/>
      </rPr>
      <t>2С.005</t>
    </r>
    <r>
      <rPr>
        <sz val="11"/>
        <rFont val="Arial Cyr"/>
        <charset val="204"/>
      </rPr>
      <t xml:space="preserve"> </t>
    </r>
    <r>
      <rPr>
        <b/>
        <sz val="11"/>
        <rFont val="Arial Cyr"/>
        <charset val="204"/>
      </rPr>
      <t>(900мм) х 2шт.</t>
    </r>
  </si>
  <si>
    <r>
      <t>2.</t>
    </r>
    <r>
      <rPr>
        <sz val="12"/>
        <rFont val="Arial Cyr"/>
        <charset val="204"/>
      </rPr>
      <t xml:space="preserve"> </t>
    </r>
    <r>
      <rPr>
        <sz val="11"/>
        <rFont val="Arial Cyr"/>
        <charset val="204"/>
      </rPr>
      <t xml:space="preserve">Тумба </t>
    </r>
    <r>
      <rPr>
        <b/>
        <sz val="11"/>
        <color indexed="12"/>
        <rFont val="Arial Cyr"/>
        <charset val="204"/>
      </rPr>
      <t>2Т.002</t>
    </r>
    <r>
      <rPr>
        <sz val="11"/>
        <rFont val="Arial Cyr"/>
        <charset val="204"/>
      </rPr>
      <t xml:space="preserve"> с топом</t>
    </r>
    <r>
      <rPr>
        <sz val="11"/>
        <color indexed="12"/>
        <rFont val="Arial Cyr"/>
        <charset val="204"/>
      </rPr>
      <t xml:space="preserve"> </t>
    </r>
    <r>
      <rPr>
        <b/>
        <sz val="11"/>
        <color indexed="12"/>
        <rFont val="Arial Cyr"/>
        <charset val="204"/>
      </rPr>
      <t>2ТП.002</t>
    </r>
    <r>
      <rPr>
        <b/>
        <sz val="11"/>
        <rFont val="Arial Cyr"/>
        <charset val="204"/>
      </rPr>
      <t xml:space="preserve"> </t>
    </r>
  </si>
  <si>
    <t>Столы на металлических опорах без экрана</t>
  </si>
  <si>
    <t>2М.105</t>
  </si>
  <si>
    <t>(900*700*750)</t>
  </si>
  <si>
    <t>2М.108</t>
  </si>
  <si>
    <t>2М.109</t>
  </si>
  <si>
    <t>2М.104</t>
  </si>
  <si>
    <t>(1200*700*750)</t>
  </si>
  <si>
    <t>(1400*700*750)</t>
  </si>
  <si>
    <t>(1600*700*750)</t>
  </si>
  <si>
    <t>2М.128(лев), 2М.129(прав)</t>
  </si>
  <si>
    <t>(1200*1200*750)</t>
  </si>
  <si>
    <t>2М.130(лев), 2М.131(прав)</t>
  </si>
  <si>
    <t>2М.132(лев), 2М.133(прав)</t>
  </si>
  <si>
    <t>(1400*1200*750)</t>
  </si>
  <si>
    <t>(1600*1200*750)</t>
  </si>
  <si>
    <t>2М.122(лев), 2М.123(прав)</t>
  </si>
  <si>
    <t xml:space="preserve">2М.141(лев), 2М.144(прав) </t>
  </si>
  <si>
    <r>
      <t>2М.143(лев), 2М.146(прав)</t>
    </r>
    <r>
      <rPr>
        <b/>
        <sz val="18"/>
        <color indexed="12"/>
        <rFont val="Arial Cyr"/>
        <charset val="204"/>
      </rPr>
      <t/>
    </r>
  </si>
  <si>
    <t xml:space="preserve">2М.142(лев), 2М.145(прав) </t>
  </si>
  <si>
    <t>Столы на металлических опорах, экран ЛДСП</t>
  </si>
  <si>
    <t>2МД.108</t>
  </si>
  <si>
    <t>2МД.109</t>
  </si>
  <si>
    <t>2МД.104</t>
  </si>
  <si>
    <t>2МД.128(лев), 2МД.129(прав)</t>
  </si>
  <si>
    <t>2МД.130(лев), 2МД.131(прав)</t>
  </si>
  <si>
    <t>2МД.132(лев), 2МД.133(прав)</t>
  </si>
  <si>
    <t>2МД.120(лев), 2МД.121(прав)</t>
  </si>
  <si>
    <t>2МД.122(лев), 2МД.123(прав)</t>
  </si>
  <si>
    <t xml:space="preserve">2МД.141(лев), 2МД.144(прав) </t>
  </si>
  <si>
    <t xml:space="preserve">2МД.142(лев), 2МД.145(прав) </t>
  </si>
  <si>
    <r>
      <t>2МД.143(лев), 2МД.146(прав)</t>
    </r>
    <r>
      <rPr>
        <b/>
        <sz val="18"/>
        <color indexed="12"/>
        <rFont val="Arial Cyr"/>
        <charset val="204"/>
      </rPr>
      <t/>
    </r>
  </si>
  <si>
    <t>Столы на металлических опорах, экран металл</t>
  </si>
  <si>
    <t>2МК.108</t>
  </si>
  <si>
    <t>2МК.109</t>
  </si>
  <si>
    <t>2МК.104</t>
  </si>
  <si>
    <t>2МК.128(лев), 2МК.129(прав)</t>
  </si>
  <si>
    <t>2МК.130(лев), 2МК.131(прав)</t>
  </si>
  <si>
    <t>2МК.132(лев), 2МК.133(прав)</t>
  </si>
  <si>
    <t>2МК.120(лев), 2МК.121(прав)</t>
  </si>
  <si>
    <t>2М.120(лев), 2М.121(прав)</t>
  </si>
  <si>
    <t>2МК.122(лев), 2МК.123(прав)</t>
  </si>
  <si>
    <t xml:space="preserve">2МК.141(лев), 2МК.144(прав) </t>
  </si>
  <si>
    <t xml:space="preserve">2МК.142(лев), 2МК.145(прав) </t>
  </si>
  <si>
    <r>
      <t>2МК.143(лев), 2МК.146(прав)</t>
    </r>
    <r>
      <rPr>
        <b/>
        <sz val="18"/>
        <color indexed="12"/>
        <rFont val="Arial Cyr"/>
        <charset val="204"/>
      </rPr>
      <t/>
    </r>
  </si>
  <si>
    <t>(40х40х710/740h)</t>
  </si>
  <si>
    <r>
      <t>2М.130(лев), 2М.131(прав)</t>
    </r>
    <r>
      <rPr>
        <b/>
        <sz val="18"/>
        <color rgb="FFFF0000"/>
        <rFont val="Arial Cyr"/>
        <charset val="204"/>
      </rPr>
      <t xml:space="preserve"> </t>
    </r>
  </si>
  <si>
    <r>
      <t>2МД.130(лев), 2МД.131(прав)</t>
    </r>
    <r>
      <rPr>
        <b/>
        <sz val="18"/>
        <color rgb="FFFF0000"/>
        <rFont val="Arial Cyr"/>
        <charset val="204"/>
      </rPr>
      <t xml:space="preserve"> </t>
    </r>
  </si>
  <si>
    <r>
      <t>2МД.132(лев), 2МД.133(прав)</t>
    </r>
    <r>
      <rPr>
        <b/>
        <sz val="18"/>
        <color rgb="FFFF0000"/>
        <rFont val="Arial Cyr"/>
        <charset val="204"/>
      </rPr>
      <t xml:space="preserve"> </t>
    </r>
  </si>
  <si>
    <r>
      <t>2МК.132(лев), 2МК.133(прав)</t>
    </r>
    <r>
      <rPr>
        <b/>
        <sz val="18"/>
        <color rgb="FFFF0000"/>
        <rFont val="Arial Cyr"/>
        <charset val="204"/>
      </rPr>
      <t xml:space="preserve"> </t>
    </r>
  </si>
  <si>
    <t>алюминий матовый</t>
  </si>
  <si>
    <t>**</t>
  </si>
  <si>
    <t xml:space="preserve">  Производитель оставляет за собой право изменять конструкцию и фурнитуру без изменения внешнего вида и назначения изделия.                    </t>
  </si>
  <si>
    <t xml:space="preserve">Производитель оставляет за собой право изменять конструкцию и фурнитуру без изменения внешнего вида и назначения изделия.    </t>
  </si>
  <si>
    <t xml:space="preserve">Производитель оставляет за собой право изменять конструкцию и фурнитуру без изменения внешнего вида и назначения изделия. </t>
  </si>
  <si>
    <t xml:space="preserve">* Шкафы, пеналы состоят из отдельных упаковок стеллажей и фасадов.                                                                                                                                                                                                                                                                     </t>
  </si>
  <si>
    <t xml:space="preserve">** На все фасады, кроме (2ФКс.010 и 2Фс.011) возможно установить замок, за дополнительную плату.                                               </t>
  </si>
  <si>
    <t xml:space="preserve">Производитель оставляет за собой право изменять конструкцию и фурнитуру без изменения внешнего вида и назначения изделия.  </t>
  </si>
  <si>
    <r>
      <rPr>
        <b/>
        <i/>
        <sz val="18"/>
        <color rgb="FFFF0000"/>
        <rFont val="Arial Cyr"/>
        <charset val="204"/>
      </rPr>
      <t>***</t>
    </r>
    <r>
      <rPr>
        <b/>
        <i/>
        <sz val="14"/>
        <rFont val="Arial Cyr"/>
        <charset val="204"/>
      </rPr>
      <t xml:space="preserve"> </t>
    </r>
    <r>
      <rPr>
        <i/>
        <sz val="14"/>
        <rFont val="Arial Cyr"/>
        <charset val="204"/>
      </rPr>
      <t>Одиночные опоры в стоимость не включены, необходимо заказывать дополнительно.</t>
    </r>
  </si>
  <si>
    <r>
      <rPr>
        <b/>
        <i/>
        <sz val="16"/>
        <color rgb="FFFF0000"/>
        <rFont val="Arial Cyr"/>
        <charset val="204"/>
      </rPr>
      <t xml:space="preserve"> * </t>
    </r>
    <r>
      <rPr>
        <i/>
        <sz val="14"/>
        <rFont val="Arial Cyr"/>
        <charset val="204"/>
      </rPr>
      <t xml:space="preserve">В столах предусмотрены отверстия (заглушки), у прямолиных - 2шт, у криволинейных -1 шт.                                                                                                                                                                                                                                                                  </t>
    </r>
  </si>
  <si>
    <r>
      <rPr>
        <b/>
        <i/>
        <sz val="20"/>
        <color rgb="FFFF0000"/>
        <rFont val="Arial Cyr"/>
        <charset val="204"/>
      </rPr>
      <t>**</t>
    </r>
    <r>
      <rPr>
        <b/>
        <i/>
        <sz val="14"/>
        <rFont val="Arial Cyr"/>
        <charset val="204"/>
      </rPr>
      <t xml:space="preserve"> </t>
    </r>
    <r>
      <rPr>
        <i/>
        <sz val="14"/>
        <rFont val="Arial Cyr"/>
        <charset val="204"/>
      </rPr>
      <t>На столы на металлокаркасе отсутствует возможность установки полки под клавиатуру 2ПК.002.</t>
    </r>
  </si>
  <si>
    <t>ОП.003</t>
  </si>
  <si>
    <t>под заказ 5 раб/дн</t>
  </si>
  <si>
    <t xml:space="preserve">    под заказ - 5 раб/дн</t>
  </si>
  <si>
    <t xml:space="preserve">   под заказ - 5 раб/дн</t>
  </si>
  <si>
    <t xml:space="preserve">     под заказ - 5 раб/дн</t>
  </si>
  <si>
    <t>под заказ       5 раб/дн</t>
  </si>
  <si>
    <t xml:space="preserve"> </t>
  </si>
  <si>
    <t xml:space="preserve"> под заказ 5 раб/дн</t>
  </si>
  <si>
    <t xml:space="preserve">  </t>
  </si>
  <si>
    <t xml:space="preserve">               под заказ - 5 раб/дн</t>
  </si>
  <si>
    <t xml:space="preserve">                 под заказ - 5 раб/дн</t>
  </si>
  <si>
    <t xml:space="preserve">                  под заказ - 5 раб/дн</t>
  </si>
  <si>
    <t xml:space="preserve">  под заказ - 5 раб/дн</t>
  </si>
  <si>
    <t xml:space="preserve">под заказ - 5 рабочих дней </t>
  </si>
  <si>
    <t xml:space="preserve">     од заказ - 5 раб/дн</t>
  </si>
  <si>
    <t xml:space="preserve"> под заказ - 5 раб/дн</t>
  </si>
  <si>
    <t>под заказ - 5 раб/дн</t>
  </si>
  <si>
    <r>
      <t xml:space="preserve">Офисная мебель серии </t>
    </r>
    <r>
      <rPr>
        <b/>
        <i/>
        <sz val="14"/>
        <rFont val="Arial Cyr"/>
        <charset val="204"/>
      </rPr>
      <t xml:space="preserve">«СТИЛЬ»  </t>
    </r>
  </si>
  <si>
    <r>
      <t xml:space="preserve">** </t>
    </r>
    <r>
      <rPr>
        <i/>
        <sz val="14"/>
        <rFont val="Arial Cyr"/>
        <charset val="204"/>
      </rPr>
      <t>необходимо дополнительно заказывать опору</t>
    </r>
  </si>
  <si>
    <t>(394х550х750h)</t>
  </si>
  <si>
    <t>(790х370х1960)</t>
  </si>
  <si>
    <t>2ф.012</t>
  </si>
  <si>
    <t>т/ф: +7(495) 411-27-04</t>
  </si>
  <si>
    <t>info@officeburo.ru</t>
  </si>
  <si>
    <t>www.officeburo.ru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</si>
</sst>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quot;р.&quot;;[Red]\-#,##0&quot;р.&quot;"/>
    <numFmt numFmtId="165" formatCode="_-* #,##0.00&quot;р.&quot;_-;\-* #,##0.00&quot;р.&quot;_-;_-* &quot;-&quot;??&quot;р.&quot;_-;_-@_-"/>
    <numFmt numFmtId="166" formatCode="_-* #,##0.00_р_._-;\-* #,##0.00_р_._-;_-* &quot;-&quot;??_р_._-;_-@_-"/>
    <numFmt numFmtId="167" formatCode="#,##0&quot;р.&quot;;[Red]#,##0&quot;р.&quot;"/>
    <numFmt numFmtId="168" formatCode="#,##0&quot;р.&quot;"/>
    <numFmt numFmtId="169" formatCode="#,##0.00&quot;р.&quot;"/>
  </numFmts>
  <fonts count="99" x14ac:knownFonts="1">
    <font>
      <sz val="10"/>
      <name val="Arial Cyr"/>
      <charset val="204"/>
    </font>
    <font>
      <sz val="10"/>
      <name val="Arial Cyr"/>
      <charset val="204"/>
    </font>
    <font>
      <sz val="8"/>
      <name val="Arial Cyr"/>
      <charset val="204"/>
    </font>
    <font>
      <sz val="10"/>
      <name val="Times New Roman"/>
      <family val="1"/>
      <charset val="204"/>
    </font>
    <font>
      <b/>
      <sz val="12"/>
      <color indexed="12"/>
      <name val="Times New Roman"/>
      <family val="1"/>
      <charset val="204"/>
    </font>
    <font>
      <b/>
      <sz val="12"/>
      <color indexed="10"/>
      <name val="Times New Roman"/>
      <family val="1"/>
      <charset val="204"/>
    </font>
    <font>
      <b/>
      <sz val="10"/>
      <name val="Arial Cyr"/>
      <charset val="204"/>
    </font>
    <font>
      <b/>
      <sz val="14"/>
      <name val="Arial Cyr"/>
      <charset val="204"/>
    </font>
    <font>
      <b/>
      <i/>
      <sz val="10"/>
      <name val="Arial Cyr"/>
      <charset val="204"/>
    </font>
    <font>
      <u/>
      <sz val="10"/>
      <color indexed="12"/>
      <name val="Arial Cyr"/>
      <charset val="204"/>
    </font>
    <font>
      <b/>
      <sz val="12"/>
      <name val="Arial Cyr"/>
      <charset val="204"/>
    </font>
    <font>
      <b/>
      <sz val="11"/>
      <name val="Arial Cyr"/>
      <charset val="204"/>
    </font>
    <font>
      <b/>
      <sz val="12"/>
      <name val="Times New Roman"/>
      <family val="1"/>
      <charset val="204"/>
    </font>
    <font>
      <sz val="10"/>
      <color indexed="10"/>
      <name val="Arial Cyr"/>
      <charset val="204"/>
    </font>
    <font>
      <b/>
      <sz val="18"/>
      <color indexed="10"/>
      <name val="Arial Cyr"/>
      <charset val="204"/>
    </font>
    <font>
      <sz val="12"/>
      <name val="Arial Cyr"/>
      <charset val="204"/>
    </font>
    <font>
      <b/>
      <u/>
      <sz val="12"/>
      <color indexed="10"/>
      <name val="Times New Roman"/>
      <family val="1"/>
      <charset val="204"/>
    </font>
    <font>
      <b/>
      <u/>
      <sz val="14"/>
      <color indexed="12"/>
      <name val="Times New Roman"/>
      <family val="1"/>
      <charset val="204"/>
    </font>
    <font>
      <b/>
      <u/>
      <sz val="12"/>
      <color indexed="12"/>
      <name val="Times New Roman"/>
      <family val="1"/>
      <charset val="204"/>
    </font>
    <font>
      <i/>
      <sz val="12"/>
      <name val="Arial Cyr"/>
      <charset val="204"/>
    </font>
    <font>
      <b/>
      <u/>
      <sz val="14"/>
      <color indexed="12"/>
      <name val="Arial Cyr"/>
      <charset val="204"/>
    </font>
    <font>
      <i/>
      <sz val="10"/>
      <name val="Arial Cyr"/>
      <charset val="204"/>
    </font>
    <font>
      <sz val="23"/>
      <color indexed="18"/>
      <name val="Times New Roman"/>
      <family val="1"/>
      <charset val="204"/>
    </font>
    <font>
      <sz val="10"/>
      <color indexed="18"/>
      <name val="Times New Roman"/>
      <family val="1"/>
      <charset val="204"/>
    </font>
    <font>
      <b/>
      <i/>
      <sz val="12"/>
      <name val="Arial Cyr"/>
      <charset val="204"/>
    </font>
    <font>
      <b/>
      <sz val="14"/>
      <name val="Arial Cyr"/>
      <family val="2"/>
      <charset val="204"/>
    </font>
    <font>
      <b/>
      <sz val="10"/>
      <name val="Arial"/>
      <family val="2"/>
    </font>
    <font>
      <b/>
      <sz val="9.5"/>
      <name val="Arial"/>
      <family val="2"/>
    </font>
    <font>
      <sz val="10"/>
      <name val="Times New Roman"/>
      <family val="1"/>
    </font>
    <font>
      <sz val="9.5"/>
      <name val="Arial"/>
      <family val="2"/>
    </font>
    <font>
      <sz val="8"/>
      <name val="Arial"/>
      <family val="2"/>
    </font>
    <font>
      <sz val="8.5"/>
      <name val="Arial"/>
      <family val="2"/>
    </font>
    <font>
      <b/>
      <i/>
      <sz val="14"/>
      <name val="Arial Cyr"/>
      <charset val="204"/>
    </font>
    <font>
      <b/>
      <u/>
      <sz val="14"/>
      <name val="Arial Cyr"/>
      <charset val="204"/>
    </font>
    <font>
      <b/>
      <u/>
      <sz val="12"/>
      <name val="Arial Cyr"/>
      <charset val="204"/>
    </font>
    <font>
      <b/>
      <i/>
      <sz val="16"/>
      <name val="Arial Cyr"/>
      <charset val="204"/>
    </font>
    <font>
      <b/>
      <i/>
      <sz val="20"/>
      <name val="Arial Cyr"/>
      <charset val="204"/>
    </font>
    <font>
      <b/>
      <sz val="20"/>
      <name val="Arial Cyr"/>
      <charset val="204"/>
    </font>
    <font>
      <b/>
      <i/>
      <sz val="18"/>
      <name val="Arial Cyr"/>
      <charset val="204"/>
    </font>
    <font>
      <i/>
      <sz val="14"/>
      <name val="Arial Cyr"/>
      <charset val="204"/>
    </font>
    <font>
      <sz val="10"/>
      <color indexed="12"/>
      <name val="Arial Cyr"/>
      <charset val="204"/>
    </font>
    <font>
      <sz val="9"/>
      <color indexed="12"/>
      <name val="Arial Cyr"/>
      <charset val="204"/>
    </font>
    <font>
      <b/>
      <i/>
      <sz val="14"/>
      <color indexed="10"/>
      <name val="Arial Cyr"/>
      <charset val="204"/>
    </font>
    <font>
      <b/>
      <sz val="14"/>
      <color indexed="10"/>
      <name val="Arial Cyr"/>
      <charset val="204"/>
    </font>
    <font>
      <b/>
      <i/>
      <sz val="18"/>
      <color indexed="10"/>
      <name val="Arial Cyr"/>
      <charset val="204"/>
    </font>
    <font>
      <b/>
      <i/>
      <sz val="16"/>
      <name val="Arial"/>
      <family val="2"/>
      <charset val="204"/>
    </font>
    <font>
      <sz val="11"/>
      <name val="Arial Cyr"/>
      <charset val="204"/>
    </font>
    <font>
      <b/>
      <i/>
      <sz val="24"/>
      <name val="Arial Cyr"/>
      <charset val="204"/>
    </font>
    <font>
      <b/>
      <sz val="11"/>
      <color indexed="12"/>
      <name val="Arial Cyr"/>
      <charset val="204"/>
    </font>
    <font>
      <sz val="11"/>
      <color indexed="12"/>
      <name val="Arial Cyr"/>
      <charset val="204"/>
    </font>
    <font>
      <b/>
      <sz val="22"/>
      <name val="Arial Cyr"/>
      <charset val="204"/>
    </font>
    <font>
      <sz val="16"/>
      <name val="Arial Cyr"/>
      <charset val="204"/>
    </font>
    <font>
      <b/>
      <sz val="14"/>
      <color indexed="12"/>
      <name val="Arial Cyr"/>
      <charset val="204"/>
    </font>
    <font>
      <b/>
      <i/>
      <sz val="20"/>
      <color indexed="10"/>
      <name val="Arial Cyr"/>
      <charset val="204"/>
    </font>
    <font>
      <b/>
      <sz val="20"/>
      <color indexed="12"/>
      <name val="Arial Cyr"/>
      <charset val="204"/>
    </font>
    <font>
      <b/>
      <i/>
      <sz val="22"/>
      <name val="Arial Cyr"/>
      <charset val="204"/>
    </font>
    <font>
      <sz val="14"/>
      <name val="Arial Cyr"/>
      <charset val="204"/>
    </font>
    <font>
      <b/>
      <sz val="16"/>
      <color rgb="FF0000FF"/>
      <name val="Arial Cyr"/>
      <charset val="204"/>
    </font>
    <font>
      <b/>
      <sz val="20"/>
      <color rgb="FF0000FF"/>
      <name val="Arial Cyr"/>
      <charset val="204"/>
    </font>
    <font>
      <sz val="14"/>
      <color rgb="FF0000FF"/>
      <name val="Arial Cyr"/>
      <charset val="204"/>
    </font>
    <font>
      <b/>
      <sz val="16"/>
      <color indexed="12"/>
      <name val="Arial Cyr"/>
      <charset val="204"/>
    </font>
    <font>
      <b/>
      <sz val="14"/>
      <color rgb="FF0000FF"/>
      <name val="Arial Cyr"/>
      <charset val="204"/>
    </font>
    <font>
      <b/>
      <sz val="18"/>
      <color rgb="FFFF0000"/>
      <name val="Arial Cyr"/>
      <charset val="204"/>
    </font>
    <font>
      <b/>
      <sz val="18"/>
      <color indexed="12"/>
      <name val="Arial Cyr"/>
      <charset val="204"/>
    </font>
    <font>
      <sz val="12"/>
      <color rgb="FFFF0000"/>
      <name val="Arial Cyr"/>
      <charset val="204"/>
    </font>
    <font>
      <b/>
      <sz val="12"/>
      <color indexed="10"/>
      <name val="Arial Cyr"/>
      <charset val="204"/>
    </font>
    <font>
      <b/>
      <i/>
      <sz val="12"/>
      <color rgb="FFFF0000"/>
      <name val="Arial Cyr"/>
      <charset val="204"/>
    </font>
    <font>
      <b/>
      <i/>
      <sz val="20"/>
      <color rgb="FFFF0000"/>
      <name val="Arial Cyr"/>
      <charset val="204"/>
    </font>
    <font>
      <b/>
      <sz val="15"/>
      <color indexed="12"/>
      <name val="Arial Cyr"/>
      <charset val="204"/>
    </font>
    <font>
      <b/>
      <sz val="15"/>
      <color rgb="FF0000FF"/>
      <name val="Arial Cyr"/>
      <charset val="204"/>
    </font>
    <font>
      <sz val="15"/>
      <color rgb="FF0000FF"/>
      <name val="Arial Cyr"/>
      <charset val="204"/>
    </font>
    <font>
      <sz val="20"/>
      <color rgb="FFFF0000"/>
      <name val="Arial Cyr"/>
      <charset val="204"/>
    </font>
    <font>
      <b/>
      <i/>
      <sz val="18"/>
      <color rgb="FFFF0000"/>
      <name val="Arial Cyr"/>
      <charset val="204"/>
    </font>
    <font>
      <b/>
      <i/>
      <sz val="16"/>
      <color rgb="FFFF0000"/>
      <name val="Arial Cyr"/>
      <charset val="204"/>
    </font>
    <font>
      <sz val="14"/>
      <name val="Times New Roman"/>
      <family val="1"/>
      <charset val="204"/>
    </font>
    <font>
      <sz val="14"/>
      <color indexed="10"/>
      <name val="Times New Roman"/>
      <family val="1"/>
      <charset val="204"/>
    </font>
    <font>
      <b/>
      <sz val="14"/>
      <color indexed="10"/>
      <name val="Times New Roman"/>
      <family val="1"/>
      <charset val="204"/>
    </font>
    <font>
      <b/>
      <sz val="14"/>
      <name val="Times New Roman"/>
      <family val="1"/>
      <charset val="204"/>
    </font>
    <font>
      <b/>
      <sz val="14"/>
      <color indexed="17"/>
      <name val="Arial Cyr"/>
      <charset val="204"/>
    </font>
    <font>
      <b/>
      <sz val="14"/>
      <color indexed="17"/>
      <name val="Times New Roman"/>
      <family val="1"/>
      <charset val="204"/>
    </font>
    <font>
      <b/>
      <sz val="14"/>
      <color indexed="18"/>
      <name val="Times New Roman"/>
      <family val="1"/>
      <charset val="204"/>
    </font>
    <font>
      <sz val="14"/>
      <color indexed="10"/>
      <name val="Arial"/>
      <family val="2"/>
      <charset val="204"/>
    </font>
    <font>
      <sz val="14"/>
      <color indexed="12"/>
      <name val="Times New Roman"/>
      <family val="1"/>
      <charset val="204"/>
    </font>
    <font>
      <b/>
      <i/>
      <sz val="14"/>
      <name val="Arial"/>
      <family val="2"/>
      <charset val="204"/>
    </font>
    <font>
      <sz val="14"/>
      <color indexed="18"/>
      <name val="Times New Roman"/>
      <family val="1"/>
      <charset val="204"/>
    </font>
    <font>
      <sz val="14"/>
      <color indexed="10"/>
      <name val="Arial Cyr"/>
      <charset val="204"/>
    </font>
    <font>
      <u/>
      <sz val="14"/>
      <color indexed="12"/>
      <name val="Arial Cyr"/>
      <charset val="204"/>
    </font>
    <font>
      <i/>
      <sz val="14"/>
      <color indexed="12"/>
      <name val="Times New Roman"/>
      <family val="1"/>
      <charset val="204"/>
    </font>
    <font>
      <i/>
      <sz val="14"/>
      <color indexed="60"/>
      <name val="Times New Roman"/>
      <family val="1"/>
      <charset val="204"/>
    </font>
    <font>
      <i/>
      <sz val="14"/>
      <color indexed="12"/>
      <name val="Arial Cyr"/>
      <charset val="204"/>
    </font>
    <font>
      <b/>
      <sz val="14"/>
      <color indexed="62"/>
      <name val="Arial Cyr"/>
      <charset val="204"/>
    </font>
    <font>
      <b/>
      <sz val="14"/>
      <color indexed="12"/>
      <name val="Times New Roman"/>
      <family val="1"/>
      <charset val="204"/>
    </font>
    <font>
      <i/>
      <sz val="14"/>
      <color indexed="60"/>
      <name val="Arial Cyr"/>
      <charset val="204"/>
    </font>
    <font>
      <u/>
      <sz val="14"/>
      <color indexed="10"/>
      <name val="Times New Roman"/>
      <family val="1"/>
      <charset val="204"/>
    </font>
    <font>
      <b/>
      <u/>
      <sz val="14"/>
      <color indexed="10"/>
      <name val="Times New Roman"/>
      <family val="1"/>
      <charset val="204"/>
    </font>
    <font>
      <u/>
      <sz val="16"/>
      <color indexed="12"/>
      <name val="Arial Cyr"/>
      <charset val="204"/>
    </font>
    <font>
      <b/>
      <u/>
      <sz val="16"/>
      <color indexed="12"/>
      <name val="Arial Cyr"/>
      <charset val="204"/>
    </font>
    <font>
      <u/>
      <sz val="11"/>
      <color indexed="12"/>
      <name val="Arial Cyr"/>
      <charset val="204"/>
    </font>
    <font>
      <b/>
      <u/>
      <sz val="11"/>
      <color indexed="12"/>
      <name val="Arial Cyr"/>
      <charset val="204"/>
    </font>
  </fonts>
  <fills count="8">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65"/>
        <bgColor indexed="64"/>
      </patternFill>
    </fill>
    <fill>
      <patternFill patternType="solid">
        <fgColor auto="1"/>
        <bgColor auto="1"/>
      </patternFill>
    </fill>
    <fill>
      <patternFill patternType="solid">
        <fgColor theme="0"/>
        <bgColor indexed="64"/>
      </patternFill>
    </fill>
    <fill>
      <patternFill patternType="solid">
        <fgColor rgb="FFF4F6F6"/>
        <bgColor indexed="64"/>
      </patternFill>
    </fill>
  </fills>
  <borders count="76">
    <border>
      <left/>
      <right/>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style="thick">
        <color indexed="64"/>
      </left>
      <right/>
      <top/>
      <bottom/>
      <diagonal/>
    </border>
    <border>
      <left/>
      <right/>
      <top/>
      <bottom style="medium">
        <color indexed="64"/>
      </bottom>
      <diagonal/>
    </border>
    <border>
      <left/>
      <right style="thin">
        <color indexed="64"/>
      </right>
      <top style="medium">
        <color indexed="64"/>
      </top>
      <bottom style="medium">
        <color indexed="64"/>
      </bottom>
      <diagonal/>
    </border>
    <border>
      <left/>
      <right style="thick">
        <color indexed="64"/>
      </right>
      <top/>
      <bottom/>
      <diagonal/>
    </border>
    <border>
      <left style="thin">
        <color rgb="FF8C2116"/>
      </left>
      <right/>
      <top style="thin">
        <color rgb="FF8C2116"/>
      </top>
      <bottom/>
      <diagonal/>
    </border>
    <border>
      <left/>
      <right/>
      <top style="thin">
        <color rgb="FF8C2116"/>
      </top>
      <bottom/>
      <diagonal/>
    </border>
    <border>
      <left/>
      <right style="thin">
        <color rgb="FF8C2116"/>
      </right>
      <top style="thin">
        <color rgb="FF8C2116"/>
      </top>
      <bottom/>
      <diagonal/>
    </border>
    <border>
      <left style="thin">
        <color rgb="FF8C2116"/>
      </left>
      <right/>
      <top/>
      <bottom/>
      <diagonal/>
    </border>
    <border>
      <left/>
      <right style="thin">
        <color rgb="FF8C2116"/>
      </right>
      <top/>
      <bottom/>
      <diagonal/>
    </border>
    <border>
      <left style="thin">
        <color rgb="FF8C2116"/>
      </left>
      <right/>
      <top/>
      <bottom style="thin">
        <color rgb="FF8C2116"/>
      </bottom>
      <diagonal/>
    </border>
    <border>
      <left/>
      <right/>
      <top/>
      <bottom style="thin">
        <color rgb="FF8C2116"/>
      </bottom>
      <diagonal/>
    </border>
    <border>
      <left/>
      <right style="thin">
        <color rgb="FF8C2116"/>
      </right>
      <top/>
      <bottom style="thin">
        <color rgb="FF8C2116"/>
      </bottom>
      <diagonal/>
    </border>
    <border>
      <left style="thin">
        <color rgb="FF8C2116"/>
      </left>
      <right/>
      <top style="thin">
        <color rgb="FF8C2116"/>
      </top>
      <bottom style="thick">
        <color rgb="FF8C2116"/>
      </bottom>
      <diagonal/>
    </border>
    <border>
      <left/>
      <right/>
      <top style="thin">
        <color rgb="FF8C2116"/>
      </top>
      <bottom style="thick">
        <color rgb="FF8C2116"/>
      </bottom>
      <diagonal/>
    </border>
    <border>
      <left/>
      <right style="thin">
        <color rgb="FF8C2116"/>
      </right>
      <top style="thin">
        <color rgb="FF8C2116"/>
      </top>
      <bottom style="thick">
        <color rgb="FF8C2116"/>
      </bottom>
      <diagonal/>
    </border>
    <border>
      <left style="thin">
        <color rgb="FF8C2116"/>
      </left>
      <right/>
      <top style="thick">
        <color rgb="FF8C2116"/>
      </top>
      <bottom style="thick">
        <color rgb="FF8C2116"/>
      </bottom>
      <diagonal/>
    </border>
    <border>
      <left/>
      <right/>
      <top style="thick">
        <color rgb="FF8C2116"/>
      </top>
      <bottom style="thick">
        <color rgb="FF8C2116"/>
      </bottom>
      <diagonal/>
    </border>
    <border>
      <left/>
      <right style="thin">
        <color rgb="FF8C2116"/>
      </right>
      <top style="thick">
        <color rgb="FF8C2116"/>
      </top>
      <bottom style="thick">
        <color rgb="FF8C2116"/>
      </bottom>
      <diagonal/>
    </border>
    <border>
      <left style="thin">
        <color rgb="FF8C2116"/>
      </left>
      <right/>
      <top style="thick">
        <color rgb="FF8C2116"/>
      </top>
      <bottom style="thin">
        <color rgb="FF8C2116"/>
      </bottom>
      <diagonal/>
    </border>
    <border>
      <left/>
      <right/>
      <top style="thick">
        <color rgb="FF8C2116"/>
      </top>
      <bottom style="thin">
        <color rgb="FF8C2116"/>
      </bottom>
      <diagonal/>
    </border>
    <border>
      <left/>
      <right style="thin">
        <color rgb="FF8C2116"/>
      </right>
      <top style="thick">
        <color rgb="FF8C2116"/>
      </top>
      <bottom style="thin">
        <color rgb="FF8C2116"/>
      </bottom>
      <diagonal/>
    </border>
    <border>
      <left style="thin">
        <color rgb="FF8C2116"/>
      </left>
      <right/>
      <top/>
      <bottom style="thick">
        <color rgb="FF8C2116"/>
      </bottom>
      <diagonal/>
    </border>
    <border>
      <left/>
      <right/>
      <top/>
      <bottom style="thick">
        <color rgb="FF8C2116"/>
      </bottom>
      <diagonal/>
    </border>
    <border>
      <left/>
      <right style="thin">
        <color rgb="FF8C2116"/>
      </right>
      <top/>
      <bottom style="thick">
        <color rgb="FF8C2116"/>
      </bottom>
      <diagonal/>
    </border>
    <border>
      <left style="thin">
        <color rgb="FF8C2116"/>
      </left>
      <right/>
      <top style="thin">
        <color rgb="FF8C2116"/>
      </top>
      <bottom style="thin">
        <color rgb="FF8C2116"/>
      </bottom>
      <diagonal/>
    </border>
    <border>
      <left/>
      <right/>
      <top style="thin">
        <color rgb="FF8C2116"/>
      </top>
      <bottom style="thin">
        <color rgb="FF8C2116"/>
      </bottom>
      <diagonal/>
    </border>
    <border>
      <left/>
      <right style="thin">
        <color rgb="FF8C2116"/>
      </right>
      <top style="thin">
        <color rgb="FF8C2116"/>
      </top>
      <bottom style="thin">
        <color rgb="FF8C2116"/>
      </bottom>
      <diagonal/>
    </border>
    <border>
      <left style="thin">
        <color rgb="FFC00000"/>
      </left>
      <right/>
      <top/>
      <bottom/>
      <diagonal/>
    </border>
    <border>
      <left/>
      <right style="thin">
        <color rgb="FFC00000"/>
      </right>
      <top/>
      <bottom/>
      <diagonal/>
    </border>
    <border>
      <left style="thin">
        <color rgb="FFC00000"/>
      </left>
      <right/>
      <top/>
      <bottom style="thick">
        <color rgb="FF8C2116"/>
      </bottom>
      <diagonal/>
    </border>
    <border>
      <left/>
      <right style="thin">
        <color rgb="FFC00000"/>
      </right>
      <top/>
      <bottom style="thick">
        <color rgb="FF8C2116"/>
      </bottom>
      <diagonal/>
    </border>
    <border>
      <left style="thin">
        <color rgb="FF8C2116"/>
      </left>
      <right/>
      <top style="thick">
        <color rgb="FF8C2116"/>
      </top>
      <bottom/>
      <diagonal/>
    </border>
    <border>
      <left/>
      <right/>
      <top style="thick">
        <color rgb="FF8C2116"/>
      </top>
      <bottom/>
      <diagonal/>
    </border>
    <border>
      <left/>
      <right style="thin">
        <color rgb="FF8C2116"/>
      </right>
      <top style="thick">
        <color rgb="FF8C2116"/>
      </top>
      <bottom/>
      <diagonal/>
    </border>
    <border>
      <left style="thin">
        <color rgb="FF8C2116"/>
      </left>
      <right style="thin">
        <color rgb="FF8C2116"/>
      </right>
      <top style="thin">
        <color rgb="FF8C2116"/>
      </top>
      <bottom style="thin">
        <color rgb="FF8C2116"/>
      </bottom>
      <diagonal/>
    </border>
    <border>
      <left style="thin">
        <color indexed="64"/>
      </left>
      <right/>
      <top style="thick">
        <color rgb="FF8C2116"/>
      </top>
      <bottom style="thin">
        <color rgb="FF8C2116"/>
      </bottom>
      <diagonal/>
    </border>
    <border>
      <left style="medium">
        <color rgb="FF8C2116"/>
      </left>
      <right/>
      <top style="medium">
        <color rgb="FF8C2116"/>
      </top>
      <bottom/>
      <diagonal/>
    </border>
    <border>
      <left style="medium">
        <color rgb="FF8C2116"/>
      </left>
      <right/>
      <top/>
      <bottom/>
      <diagonal/>
    </border>
    <border>
      <left/>
      <right style="medium">
        <color rgb="FF8C2116"/>
      </right>
      <top/>
      <bottom/>
      <diagonal/>
    </border>
    <border>
      <left style="medium">
        <color rgb="FF8C2116"/>
      </left>
      <right/>
      <top style="thin">
        <color rgb="FF8C2116"/>
      </top>
      <bottom style="thin">
        <color rgb="FF8C2116"/>
      </bottom>
      <diagonal/>
    </border>
    <border>
      <left/>
      <right style="medium">
        <color rgb="FF8C2116"/>
      </right>
      <top style="thin">
        <color rgb="FF8C2116"/>
      </top>
      <bottom style="thin">
        <color rgb="FF8C2116"/>
      </bottom>
      <diagonal/>
    </border>
    <border>
      <left style="medium">
        <color rgb="FF8C2116"/>
      </left>
      <right style="thin">
        <color rgb="FF8C2116"/>
      </right>
      <top style="thin">
        <color rgb="FF8C2116"/>
      </top>
      <bottom style="thin">
        <color rgb="FF8C2116"/>
      </bottom>
      <diagonal/>
    </border>
    <border>
      <left style="thin">
        <color rgb="FF8C2116"/>
      </left>
      <right style="medium">
        <color rgb="FF8C2116"/>
      </right>
      <top style="thin">
        <color rgb="FF8C2116"/>
      </top>
      <bottom style="thin">
        <color rgb="FF8C2116"/>
      </bottom>
      <diagonal/>
    </border>
    <border>
      <left style="medium">
        <color rgb="FF8C2116"/>
      </left>
      <right style="thin">
        <color rgb="FF8C2116"/>
      </right>
      <top style="thin">
        <color rgb="FF8C2116"/>
      </top>
      <bottom style="medium">
        <color rgb="FF8C2116"/>
      </bottom>
      <diagonal/>
    </border>
    <border>
      <left style="thin">
        <color rgb="FF8C2116"/>
      </left>
      <right style="thin">
        <color rgb="FF8C2116"/>
      </right>
      <top style="thin">
        <color rgb="FF8C2116"/>
      </top>
      <bottom style="medium">
        <color rgb="FF8C2116"/>
      </bottom>
      <diagonal/>
    </border>
    <border>
      <left style="thin">
        <color rgb="FF8C2116"/>
      </left>
      <right style="medium">
        <color rgb="FF8C2116"/>
      </right>
      <top style="thin">
        <color rgb="FF8C2116"/>
      </top>
      <bottom style="medium">
        <color rgb="FF8C2116"/>
      </bottom>
      <diagonal/>
    </border>
    <border>
      <left style="thin">
        <color indexed="64"/>
      </left>
      <right/>
      <top/>
      <bottom style="thick">
        <color rgb="FF8C2116"/>
      </bottom>
      <diagonal/>
    </border>
    <border>
      <left style="thin">
        <color rgb="FF8C2116"/>
      </left>
      <right/>
      <top style="hair">
        <color rgb="FF8C2116"/>
      </top>
      <bottom/>
      <diagonal/>
    </border>
    <border>
      <left/>
      <right/>
      <top style="hair">
        <color rgb="FF8C2116"/>
      </top>
      <bottom/>
      <diagonal/>
    </border>
    <border>
      <left/>
      <right style="thin">
        <color rgb="FF8C2116"/>
      </right>
      <top style="hair">
        <color rgb="FF8C2116"/>
      </top>
      <bottom/>
      <diagonal/>
    </border>
    <border>
      <left style="thin">
        <color rgb="FF8C2116"/>
      </left>
      <right/>
      <top/>
      <bottom style="hair">
        <color rgb="FF8C2116"/>
      </bottom>
      <diagonal/>
    </border>
    <border>
      <left/>
      <right/>
      <top/>
      <bottom style="hair">
        <color rgb="FF8C2116"/>
      </bottom>
      <diagonal/>
    </border>
    <border>
      <left/>
      <right style="thin">
        <color rgb="FF8C2116"/>
      </right>
      <top/>
      <bottom style="hair">
        <color rgb="FF8C2116"/>
      </bottom>
      <diagonal/>
    </border>
    <border>
      <left/>
      <right style="thin">
        <color indexed="64"/>
      </right>
      <top style="thick">
        <color rgb="FF8C2116"/>
      </top>
      <bottom style="thin">
        <color rgb="FF8C2116"/>
      </bottom>
      <diagonal/>
    </border>
    <border>
      <left style="hair">
        <color rgb="FF8C2116"/>
      </left>
      <right/>
      <top style="thick">
        <color rgb="FF8C2116"/>
      </top>
      <bottom/>
      <diagonal/>
    </border>
    <border>
      <left style="hair">
        <color rgb="FF8C2116"/>
      </left>
      <right/>
      <top/>
      <bottom/>
      <diagonal/>
    </border>
    <border>
      <left style="hair">
        <color rgb="FF8C2116"/>
      </left>
      <right/>
      <top style="hair">
        <color rgb="FF8C2116"/>
      </top>
      <bottom/>
      <diagonal/>
    </border>
    <border>
      <left style="hair">
        <color rgb="FF8C2116"/>
      </left>
      <right/>
      <top/>
      <bottom style="hair">
        <color rgb="FF8C2116"/>
      </bottom>
      <diagonal/>
    </border>
    <border>
      <left style="hair">
        <color rgb="FF8C2116"/>
      </left>
      <right/>
      <top/>
      <bottom style="thick">
        <color rgb="FF8C2116"/>
      </bottom>
      <diagonal/>
    </border>
  </borders>
  <cellStyleXfs count="5">
    <xf numFmtId="0" fontId="0" fillId="0" borderId="0"/>
    <xf numFmtId="0" fontId="9" fillId="0" borderId="0" applyNumberFormat="0" applyFill="0" applyBorder="0" applyAlignment="0" applyProtection="0">
      <alignment vertical="top"/>
      <protection locked="0"/>
    </xf>
    <xf numFmtId="165" fontId="1" fillId="0" borderId="0" applyFont="0" applyFill="0" applyBorder="0" applyAlignment="0" applyProtection="0"/>
    <xf numFmtId="166" fontId="1" fillId="0" borderId="0" applyFont="0" applyFill="0" applyBorder="0" applyAlignment="0" applyProtection="0"/>
    <xf numFmtId="9" fontId="1" fillId="0" borderId="0" applyFont="0" applyFill="0" applyBorder="0" applyAlignment="0" applyProtection="0"/>
  </cellStyleXfs>
  <cellXfs count="1060">
    <xf numFmtId="0" fontId="0" fillId="0" borderId="0" xfId="0"/>
    <xf numFmtId="0" fontId="0" fillId="2" borderId="0" xfId="0" applyFill="1"/>
    <xf numFmtId="0" fontId="0" fillId="2" borderId="0" xfId="0" applyFill="1" applyBorder="1"/>
    <xf numFmtId="0" fontId="8" fillId="2" borderId="0" xfId="0" applyFont="1" applyFill="1" applyBorder="1" applyAlignment="1">
      <alignment horizontal="right" vertical="center" wrapText="1" indent="1" readingOrder="1"/>
    </xf>
    <xf numFmtId="0" fontId="3" fillId="2" borderId="0" xfId="0" applyFont="1" applyFill="1" applyBorder="1" applyAlignment="1">
      <alignment horizontal="center" vertical="center" wrapText="1"/>
    </xf>
    <xf numFmtId="0" fontId="4" fillId="2" borderId="0" xfId="0" applyFont="1" applyFill="1" applyBorder="1" applyAlignment="1">
      <alignment horizontal="center" vertical="center" wrapText="1"/>
    </xf>
    <xf numFmtId="167" fontId="5" fillId="2" borderId="0" xfId="2" applyNumberFormat="1" applyFont="1" applyFill="1" applyBorder="1" applyAlignment="1">
      <alignment horizontal="center" vertical="center" wrapText="1"/>
    </xf>
    <xf numFmtId="0" fontId="13" fillId="2" borderId="0" xfId="0" applyFont="1" applyFill="1" applyBorder="1"/>
    <xf numFmtId="0" fontId="10" fillId="2" borderId="0" xfId="0" applyFont="1" applyFill="1" applyBorder="1" applyAlignment="1">
      <alignment horizontal="center"/>
    </xf>
    <xf numFmtId="167" fontId="5" fillId="2" borderId="0" xfId="2" applyNumberFormat="1" applyFont="1" applyFill="1" applyBorder="1" applyAlignment="1">
      <alignment horizontal="center"/>
    </xf>
    <xf numFmtId="0" fontId="15" fillId="2" borderId="0" xfId="0" applyFont="1" applyFill="1" applyBorder="1" applyAlignment="1">
      <alignment horizontal="center"/>
    </xf>
    <xf numFmtId="0" fontId="17" fillId="2" borderId="0" xfId="0" applyFont="1" applyFill="1" applyBorder="1" applyAlignment="1">
      <alignment horizontal="center" vertical="center"/>
    </xf>
    <xf numFmtId="0" fontId="18" fillId="2" borderId="0" xfId="0" applyFont="1" applyFill="1" applyBorder="1" applyAlignment="1">
      <alignment horizontal="center" vertical="center" wrapText="1"/>
    </xf>
    <xf numFmtId="0" fontId="18" fillId="2" borderId="0" xfId="0" applyFont="1" applyFill="1" applyBorder="1" applyAlignment="1">
      <alignment horizontal="center" vertical="center"/>
    </xf>
    <xf numFmtId="167" fontId="16" fillId="2" borderId="0" xfId="2" applyNumberFormat="1" applyFont="1" applyFill="1" applyBorder="1" applyAlignment="1">
      <alignment horizontal="center"/>
    </xf>
    <xf numFmtId="0" fontId="7" fillId="2" borderId="0" xfId="0" applyFont="1" applyFill="1" applyBorder="1" applyAlignment="1">
      <alignment horizontal="center" vertical="center" wrapText="1"/>
    </xf>
    <xf numFmtId="0" fontId="15" fillId="2" borderId="0" xfId="0" applyFont="1" applyFill="1" applyBorder="1"/>
    <xf numFmtId="0" fontId="3" fillId="2" borderId="0" xfId="0" applyFont="1" applyFill="1" applyBorder="1" applyAlignment="1">
      <alignment horizontal="center" vertical="center"/>
    </xf>
    <xf numFmtId="0" fontId="11" fillId="2" borderId="0" xfId="0" applyFont="1" applyFill="1" applyBorder="1" applyAlignment="1">
      <alignment horizontal="center" wrapText="1"/>
    </xf>
    <xf numFmtId="0" fontId="1" fillId="2" borderId="0" xfId="0" applyFont="1" applyFill="1" applyBorder="1"/>
    <xf numFmtId="0" fontId="7" fillId="2" borderId="9"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22" fillId="2" borderId="0" xfId="0" applyFont="1" applyFill="1" applyBorder="1" applyAlignment="1">
      <alignment vertical="center"/>
    </xf>
    <xf numFmtId="0" fontId="24" fillId="2" borderId="0" xfId="0" applyFont="1" applyFill="1" applyBorder="1" applyAlignment="1">
      <alignment horizontal="center"/>
    </xf>
    <xf numFmtId="0" fontId="12" fillId="2" borderId="0" xfId="0" applyFont="1" applyFill="1" applyBorder="1" applyAlignment="1">
      <alignment horizontal="center" vertical="center"/>
    </xf>
    <xf numFmtId="0" fontId="10" fillId="2" borderId="0" xfId="0" applyFont="1" applyFill="1" applyBorder="1" applyAlignment="1">
      <alignment horizontal="right" vertical="center" wrapText="1" indent="1" readingOrder="1"/>
    </xf>
    <xf numFmtId="0" fontId="5" fillId="2" borderId="0" xfId="1" applyFont="1" applyFill="1" applyBorder="1" applyAlignment="1" applyProtection="1">
      <alignment horizontal="left"/>
    </xf>
    <xf numFmtId="0" fontId="23" fillId="2" borderId="0" xfId="0" applyFont="1" applyFill="1" applyBorder="1" applyAlignment="1">
      <alignment vertical="center"/>
    </xf>
    <xf numFmtId="0" fontId="6" fillId="2" borderId="0" xfId="0" applyFont="1" applyFill="1" applyBorder="1" applyAlignment="1">
      <alignment horizontal="right" vertical="center" readingOrder="1"/>
    </xf>
    <xf numFmtId="168" fontId="32" fillId="2" borderId="0" xfId="0" applyNumberFormat="1" applyFont="1" applyFill="1" applyBorder="1" applyAlignment="1">
      <alignment horizontal="right"/>
    </xf>
    <xf numFmtId="0" fontId="33" fillId="2" borderId="0" xfId="0" applyFont="1" applyFill="1" applyBorder="1" applyAlignment="1">
      <alignment horizontal="left"/>
    </xf>
    <xf numFmtId="168" fontId="7" fillId="2" borderId="0" xfId="0" applyNumberFormat="1" applyFont="1" applyFill="1" applyBorder="1" applyAlignment="1">
      <alignment horizontal="right"/>
    </xf>
    <xf numFmtId="168" fontId="7" fillId="2" borderId="0" xfId="0" applyNumberFormat="1" applyFont="1" applyFill="1" applyBorder="1" applyAlignment="1">
      <alignment horizontal="center"/>
    </xf>
    <xf numFmtId="168" fontId="7" fillId="0" borderId="0" xfId="0" applyNumberFormat="1" applyFont="1" applyBorder="1" applyAlignment="1">
      <alignment horizontal="center"/>
    </xf>
    <xf numFmtId="0" fontId="33" fillId="2" borderId="0" xfId="0" applyFont="1" applyFill="1" applyBorder="1" applyAlignment="1">
      <alignment horizontal="right"/>
    </xf>
    <xf numFmtId="0" fontId="19" fillId="2" borderId="0" xfId="0" applyFont="1" applyFill="1" applyBorder="1" applyAlignment="1">
      <alignment vertical="center"/>
    </xf>
    <xf numFmtId="0" fontId="40" fillId="2" borderId="0" xfId="0" applyFont="1" applyFill="1" applyBorder="1"/>
    <xf numFmtId="0" fontId="41" fillId="2" borderId="0" xfId="0" applyFont="1" applyFill="1" applyBorder="1" applyAlignment="1">
      <alignment horizontal="center"/>
    </xf>
    <xf numFmtId="167" fontId="4" fillId="2" borderId="0" xfId="2" applyNumberFormat="1" applyFont="1" applyFill="1" applyBorder="1" applyAlignment="1">
      <alignment horizontal="center" vertical="center" wrapText="1"/>
    </xf>
    <xf numFmtId="168" fontId="42" fillId="2" borderId="0" xfId="0" applyNumberFormat="1" applyFont="1" applyFill="1" applyBorder="1" applyAlignment="1">
      <alignment horizontal="right"/>
    </xf>
    <xf numFmtId="0" fontId="40" fillId="2" borderId="0" xfId="0" applyFont="1" applyFill="1"/>
    <xf numFmtId="0" fontId="20" fillId="2" borderId="0" xfId="0" applyFont="1" applyFill="1" applyBorder="1" applyAlignment="1">
      <alignment horizontal="left"/>
    </xf>
    <xf numFmtId="0" fontId="20" fillId="2" borderId="0" xfId="0" applyFont="1" applyFill="1" applyBorder="1" applyAlignment="1">
      <alignment horizontal="right"/>
    </xf>
    <xf numFmtId="0" fontId="45" fillId="2" borderId="0" xfId="0" applyFont="1" applyFill="1" applyBorder="1"/>
    <xf numFmtId="9" fontId="44" fillId="2" borderId="0" xfId="0" applyNumberFormat="1" applyFont="1" applyFill="1" applyBorder="1" applyAlignment="1">
      <alignment horizontal="left"/>
    </xf>
    <xf numFmtId="0" fontId="34" fillId="2" borderId="0" xfId="0" applyFont="1" applyFill="1" applyBorder="1" applyAlignment="1">
      <alignment horizontal="center"/>
    </xf>
    <xf numFmtId="0" fontId="0" fillId="2" borderId="0" xfId="0" applyFill="1" applyBorder="1" applyAlignment="1">
      <alignment horizontal="center"/>
    </xf>
    <xf numFmtId="0" fontId="33" fillId="2" borderId="0" xfId="0" applyFont="1" applyFill="1" applyBorder="1" applyAlignment="1">
      <alignment horizontal="center"/>
    </xf>
    <xf numFmtId="0" fontId="36" fillId="2" borderId="0" xfId="0" applyFont="1" applyFill="1" applyBorder="1" applyAlignment="1">
      <alignment horizontal="center"/>
    </xf>
    <xf numFmtId="0" fontId="20" fillId="2" borderId="0" xfId="1" applyFont="1" applyFill="1" applyBorder="1" applyAlignment="1" applyProtection="1">
      <alignment horizontal="left" vertical="center" wrapText="1" readingOrder="1"/>
    </xf>
    <xf numFmtId="0" fontId="15" fillId="2" borderId="0" xfId="0" applyFont="1" applyFill="1" applyBorder="1" applyAlignment="1">
      <alignment horizontal="left"/>
    </xf>
    <xf numFmtId="0" fontId="7" fillId="2" borderId="0" xfId="0" applyFont="1" applyFill="1" applyBorder="1" applyAlignment="1">
      <alignment horizontal="center"/>
    </xf>
    <xf numFmtId="164" fontId="7" fillId="2" borderId="0" xfId="0" applyNumberFormat="1" applyFont="1" applyFill="1" applyBorder="1"/>
    <xf numFmtId="0" fontId="7" fillId="2" borderId="0" xfId="0" applyFont="1" applyFill="1" applyBorder="1" applyAlignment="1">
      <alignment horizontal="left"/>
    </xf>
    <xf numFmtId="0" fontId="19" fillId="2" borderId="0" xfId="0" applyFont="1" applyFill="1" applyBorder="1" applyAlignment="1"/>
    <xf numFmtId="0" fontId="7" fillId="2" borderId="0" xfId="0" applyFont="1" applyFill="1" applyBorder="1"/>
    <xf numFmtId="168" fontId="15" fillId="2" borderId="0" xfId="0" applyNumberFormat="1" applyFont="1" applyFill="1" applyBorder="1" applyAlignment="1">
      <alignment horizontal="left"/>
    </xf>
    <xf numFmtId="164" fontId="7" fillId="2" borderId="0" xfId="0" applyNumberFormat="1" applyFont="1" applyFill="1" applyBorder="1" applyAlignment="1">
      <alignment vertical="top"/>
    </xf>
    <xf numFmtId="0" fontId="21" fillId="2" borderId="0" xfId="0" applyFont="1" applyFill="1" applyBorder="1" applyAlignment="1">
      <alignment horizontal="center"/>
    </xf>
    <xf numFmtId="164" fontId="7" fillId="2" borderId="0" xfId="0" applyNumberFormat="1" applyFont="1" applyFill="1" applyBorder="1" applyAlignment="1">
      <alignment horizontal="right"/>
    </xf>
    <xf numFmtId="164" fontId="43" fillId="2" borderId="0" xfId="0" applyNumberFormat="1" applyFont="1" applyFill="1" applyBorder="1"/>
    <xf numFmtId="14" fontId="47" fillId="2" borderId="0" xfId="0" applyNumberFormat="1" applyFont="1" applyFill="1" applyBorder="1" applyAlignment="1">
      <alignment horizontal="center"/>
    </xf>
    <xf numFmtId="0" fontId="40" fillId="2" borderId="0" xfId="0" applyFont="1" applyFill="1" applyBorder="1" applyAlignment="1">
      <alignment horizontal="center"/>
    </xf>
    <xf numFmtId="0" fontId="0" fillId="4" borderId="0" xfId="0" applyFill="1" applyBorder="1"/>
    <xf numFmtId="168" fontId="42" fillId="4" borderId="0" xfId="0" applyNumberFormat="1" applyFont="1" applyFill="1" applyBorder="1" applyAlignment="1">
      <alignment horizontal="right"/>
    </xf>
    <xf numFmtId="0" fontId="10" fillId="4" borderId="0" xfId="0" applyFont="1" applyFill="1" applyBorder="1" applyAlignment="1">
      <alignment horizontal="left" vertical="center" wrapText="1"/>
    </xf>
    <xf numFmtId="0" fontId="46" fillId="2" borderId="0" xfId="0" applyFont="1" applyFill="1" applyBorder="1" applyAlignment="1">
      <alignment horizontal="left"/>
    </xf>
    <xf numFmtId="0" fontId="36" fillId="0" borderId="0" xfId="0" applyFont="1" applyFill="1" applyBorder="1" applyAlignment="1">
      <alignment horizontal="center" vertical="center"/>
    </xf>
    <xf numFmtId="0" fontId="36" fillId="4" borderId="0" xfId="0" applyFont="1" applyFill="1" applyBorder="1" applyAlignment="1">
      <alignment horizontal="center" vertical="center"/>
    </xf>
    <xf numFmtId="0" fontId="7" fillId="2" borderId="0" xfId="0" applyFont="1" applyFill="1" applyBorder="1" applyAlignment="1">
      <alignment horizontal="center" vertical="center"/>
    </xf>
    <xf numFmtId="0" fontId="0" fillId="2" borderId="0" xfId="0" applyFill="1" applyBorder="1" applyAlignment="1">
      <alignment horizontal="center" vertical="center"/>
    </xf>
    <xf numFmtId="0" fontId="20" fillId="2" borderId="0" xfId="0" applyFont="1" applyFill="1" applyBorder="1" applyAlignment="1">
      <alignment horizontal="center"/>
    </xf>
    <xf numFmtId="0" fontId="15" fillId="2" borderId="0" xfId="0" applyFont="1" applyFill="1" applyBorder="1" applyAlignment="1">
      <alignment horizontal="center"/>
    </xf>
    <xf numFmtId="0" fontId="9" fillId="2" borderId="0" xfId="1" applyFill="1" applyBorder="1" applyAlignment="1" applyProtection="1">
      <alignment horizontal="left" vertical="center" readingOrder="1"/>
    </xf>
    <xf numFmtId="0" fontId="10" fillId="2" borderId="0" xfId="0" applyFont="1" applyFill="1" applyBorder="1" applyAlignment="1">
      <alignment horizontal="center"/>
    </xf>
    <xf numFmtId="0" fontId="0" fillId="2" borderId="0" xfId="0" applyFill="1" applyBorder="1"/>
    <xf numFmtId="0" fontId="24" fillId="2" borderId="0" xfId="0" applyFont="1" applyFill="1" applyBorder="1" applyAlignment="1">
      <alignment horizontal="center"/>
    </xf>
    <xf numFmtId="0" fontId="0" fillId="2" borderId="22" xfId="0" applyFill="1" applyBorder="1"/>
    <xf numFmtId="0" fontId="12" fillId="2" borderId="22" xfId="0" applyFont="1" applyFill="1" applyBorder="1" applyAlignment="1">
      <alignment horizontal="center" vertical="center"/>
    </xf>
    <xf numFmtId="9" fontId="44" fillId="2" borderId="22" xfId="0" applyNumberFormat="1" applyFont="1" applyFill="1" applyBorder="1" applyAlignment="1">
      <alignment horizontal="left"/>
    </xf>
    <xf numFmtId="0" fontId="10" fillId="2" borderId="22" xfId="0" applyFont="1" applyFill="1" applyBorder="1" applyAlignment="1">
      <alignment horizontal="right" vertical="center" wrapText="1" indent="1" readingOrder="1"/>
    </xf>
    <xf numFmtId="0" fontId="35" fillId="2" borderId="24" xfId="0" applyFont="1" applyFill="1" applyBorder="1" applyAlignment="1">
      <alignment horizontal="right"/>
    </xf>
    <xf numFmtId="0" fontId="7" fillId="2" borderId="25" xfId="1" applyFont="1" applyFill="1" applyBorder="1" applyAlignment="1" applyProtection="1">
      <alignment horizontal="right" vertical="center" readingOrder="1"/>
    </xf>
    <xf numFmtId="0" fontId="37" fillId="2" borderId="0" xfId="0" applyFont="1" applyFill="1" applyBorder="1" applyAlignment="1">
      <alignment horizontal="right" vertical="center" readingOrder="1"/>
    </xf>
    <xf numFmtId="0" fontId="50" fillId="2" borderId="0" xfId="0" applyFont="1" applyFill="1" applyBorder="1" applyAlignment="1">
      <alignment vertical="center" readingOrder="1"/>
    </xf>
    <xf numFmtId="0" fontId="0" fillId="5" borderId="0" xfId="0" applyFill="1" applyBorder="1"/>
    <xf numFmtId="0" fontId="32" fillId="2" borderId="24" xfId="0" applyFont="1" applyFill="1" applyBorder="1" applyAlignment="1">
      <alignment horizontal="right"/>
    </xf>
    <xf numFmtId="0" fontId="32" fillId="2" borderId="0" xfId="0" applyFont="1" applyFill="1" applyBorder="1" applyAlignment="1">
      <alignment horizontal="right"/>
    </xf>
    <xf numFmtId="0" fontId="32" fillId="2" borderId="0" xfId="0" applyFont="1" applyFill="1" applyBorder="1" applyAlignment="1">
      <alignment horizontal="center"/>
    </xf>
    <xf numFmtId="0" fontId="32" fillId="2" borderId="26" xfId="0" applyFont="1" applyFill="1" applyBorder="1" applyAlignment="1">
      <alignment horizontal="right"/>
    </xf>
    <xf numFmtId="0" fontId="32" fillId="2" borderId="27" xfId="0" applyFont="1" applyFill="1" applyBorder="1" applyAlignment="1">
      <alignment horizontal="right"/>
    </xf>
    <xf numFmtId="9" fontId="44" fillId="2" borderId="27" xfId="0" applyNumberFormat="1" applyFont="1" applyFill="1" applyBorder="1" applyAlignment="1">
      <alignment horizontal="left"/>
    </xf>
    <xf numFmtId="9" fontId="44" fillId="2" borderId="28" xfId="0" applyNumberFormat="1" applyFont="1" applyFill="1" applyBorder="1" applyAlignment="1">
      <alignment horizontal="left"/>
    </xf>
    <xf numFmtId="9" fontId="44" fillId="2" borderId="30" xfId="0" applyNumberFormat="1" applyFont="1" applyFill="1" applyBorder="1" applyAlignment="1">
      <alignment horizontal="left"/>
    </xf>
    <xf numFmtId="0" fontId="32" fillId="2" borderId="30" xfId="0" applyFont="1" applyFill="1" applyBorder="1" applyAlignment="1">
      <alignment horizontal="right"/>
    </xf>
    <xf numFmtId="9" fontId="44" fillId="2" borderId="31" xfId="0" applyNumberFormat="1" applyFont="1" applyFill="1" applyBorder="1" applyAlignment="1">
      <alignment horizontal="left"/>
    </xf>
    <xf numFmtId="0" fontId="38" fillId="2" borderId="32" xfId="0" applyFont="1" applyFill="1" applyBorder="1" applyAlignment="1">
      <alignment horizontal="right"/>
    </xf>
    <xf numFmtId="0" fontId="38" fillId="2" borderId="33" xfId="0" applyFont="1" applyFill="1" applyBorder="1" applyAlignment="1">
      <alignment horizontal="right"/>
    </xf>
    <xf numFmtId="9" fontId="44" fillId="2" borderId="33" xfId="0" applyNumberFormat="1" applyFont="1" applyFill="1" applyBorder="1" applyAlignment="1">
      <alignment horizontal="left"/>
    </xf>
    <xf numFmtId="0" fontId="35" fillId="2" borderId="33" xfId="0" applyFont="1" applyFill="1" applyBorder="1" applyAlignment="1">
      <alignment horizontal="right"/>
    </xf>
    <xf numFmtId="0" fontId="32" fillId="2" borderId="33" xfId="0" applyFont="1" applyFill="1" applyBorder="1" applyAlignment="1">
      <alignment horizontal="right"/>
    </xf>
    <xf numFmtId="9" fontId="44" fillId="2" borderId="34" xfId="0" applyNumberFormat="1" applyFont="1" applyFill="1" applyBorder="1" applyAlignment="1">
      <alignment horizontal="left"/>
    </xf>
    <xf numFmtId="0" fontId="0" fillId="2" borderId="24" xfId="0" applyFill="1" applyBorder="1"/>
    <xf numFmtId="0" fontId="0" fillId="2" borderId="25" xfId="0" applyFill="1" applyBorder="1"/>
    <xf numFmtId="168" fontId="42" fillId="2" borderId="39" xfId="0" applyNumberFormat="1" applyFont="1" applyFill="1" applyBorder="1" applyAlignment="1">
      <alignment horizontal="right"/>
    </xf>
    <xf numFmtId="168" fontId="43" fillId="2" borderId="40" xfId="0" applyNumberFormat="1" applyFont="1" applyFill="1" applyBorder="1" applyAlignment="1">
      <alignment horizontal="right"/>
    </xf>
    <xf numFmtId="168" fontId="43" fillId="2" borderId="39" xfId="0" applyNumberFormat="1" applyFont="1" applyFill="1" applyBorder="1" applyAlignment="1">
      <alignment horizontal="right"/>
    </xf>
    <xf numFmtId="0" fontId="3" fillId="2" borderId="25" xfId="0" applyFont="1" applyFill="1" applyBorder="1" applyAlignment="1">
      <alignment horizontal="center" vertical="center" wrapText="1"/>
    </xf>
    <xf numFmtId="0" fontId="3" fillId="2" borderId="25" xfId="0" applyFont="1" applyFill="1" applyBorder="1" applyAlignment="1">
      <alignment horizontal="center" vertical="center"/>
    </xf>
    <xf numFmtId="0" fontId="19" fillId="2" borderId="25" xfId="0" applyFont="1" applyFill="1" applyBorder="1" applyAlignment="1"/>
    <xf numFmtId="0" fontId="0" fillId="4" borderId="24" xfId="0" applyFill="1" applyBorder="1"/>
    <xf numFmtId="0" fontId="0" fillId="4" borderId="25" xfId="0" applyFill="1" applyBorder="1"/>
    <xf numFmtId="168" fontId="43" fillId="4" borderId="25" xfId="0" applyNumberFormat="1" applyFont="1" applyFill="1" applyBorder="1" applyAlignment="1">
      <alignment horizontal="right"/>
    </xf>
    <xf numFmtId="168" fontId="42" fillId="4" borderId="39" xfId="0" applyNumberFormat="1" applyFont="1" applyFill="1" applyBorder="1" applyAlignment="1">
      <alignment horizontal="right"/>
    </xf>
    <xf numFmtId="0" fontId="13" fillId="4" borderId="24" xfId="0" applyFont="1" applyFill="1" applyBorder="1"/>
    <xf numFmtId="168" fontId="43" fillId="2" borderId="25" xfId="0" applyNumberFormat="1" applyFont="1" applyFill="1" applyBorder="1" applyAlignment="1">
      <alignment horizontal="right"/>
    </xf>
    <xf numFmtId="168" fontId="43" fillId="2" borderId="28" xfId="0" applyNumberFormat="1" applyFont="1" applyFill="1" applyBorder="1" applyAlignment="1">
      <alignment horizontal="right"/>
    </xf>
    <xf numFmtId="0" fontId="3" fillId="2" borderId="24" xfId="0" applyFont="1" applyFill="1" applyBorder="1" applyAlignment="1">
      <alignment horizontal="center" vertical="center" wrapText="1"/>
    </xf>
    <xf numFmtId="0" fontId="20" fillId="2" borderId="24" xfId="0" applyFont="1" applyFill="1" applyBorder="1" applyAlignment="1">
      <alignment horizontal="center"/>
    </xf>
    <xf numFmtId="168" fontId="43" fillId="2" borderId="38" xfId="0" applyNumberFormat="1" applyFont="1" applyFill="1" applyBorder="1" applyAlignment="1">
      <alignment horizontal="right"/>
    </xf>
    <xf numFmtId="0" fontId="20" fillId="2" borderId="25" xfId="0" applyFont="1" applyFill="1" applyBorder="1" applyAlignment="1">
      <alignment horizontal="center"/>
    </xf>
    <xf numFmtId="0" fontId="37" fillId="2" borderId="25" xfId="0" applyFont="1" applyFill="1" applyBorder="1" applyAlignment="1">
      <alignment horizontal="right" vertical="center"/>
    </xf>
    <xf numFmtId="0" fontId="56" fillId="6" borderId="38" xfId="0" applyFont="1" applyFill="1" applyBorder="1"/>
    <xf numFmtId="0" fontId="15" fillId="2" borderId="24" xfId="0" applyFont="1" applyFill="1" applyBorder="1" applyAlignment="1">
      <alignment horizontal="center"/>
    </xf>
    <xf numFmtId="0" fontId="15" fillId="2" borderId="0" xfId="0" applyFont="1" applyFill="1" applyBorder="1" applyAlignment="1">
      <alignment horizontal="center"/>
    </xf>
    <xf numFmtId="0" fontId="56" fillId="2" borderId="24" xfId="0" applyFont="1" applyFill="1" applyBorder="1" applyAlignment="1">
      <alignment horizontal="left"/>
    </xf>
    <xf numFmtId="0" fontId="56" fillId="4" borderId="26" xfId="0" applyFont="1" applyFill="1" applyBorder="1"/>
    <xf numFmtId="0" fontId="0" fillId="2" borderId="22" xfId="0" applyFill="1" applyBorder="1" applyAlignment="1">
      <alignment horizontal="center"/>
    </xf>
    <xf numFmtId="0" fontId="10" fillId="2" borderId="22" xfId="0" applyFont="1" applyFill="1" applyBorder="1" applyAlignment="1">
      <alignment horizontal="center"/>
    </xf>
    <xf numFmtId="0" fontId="15" fillId="2" borderId="0" xfId="0" applyFont="1" applyFill="1" applyBorder="1" applyAlignment="1">
      <alignment horizontal="center"/>
    </xf>
    <xf numFmtId="0" fontId="20" fillId="2" borderId="0" xfId="0" applyFont="1" applyFill="1" applyBorder="1" applyAlignment="1">
      <alignment horizontal="center"/>
    </xf>
    <xf numFmtId="0" fontId="20" fillId="2" borderId="25" xfId="0" applyFont="1" applyFill="1" applyBorder="1" applyAlignment="1">
      <alignment horizontal="center"/>
    </xf>
    <xf numFmtId="0" fontId="20" fillId="4" borderId="0" xfId="0" applyFont="1" applyFill="1" applyBorder="1" applyAlignment="1">
      <alignment horizontal="center"/>
    </xf>
    <xf numFmtId="0" fontId="15" fillId="4" borderId="24" xfId="0" applyFont="1" applyFill="1" applyBorder="1" applyAlignment="1">
      <alignment horizontal="center"/>
    </xf>
    <xf numFmtId="0" fontId="15" fillId="4" borderId="25" xfId="0" applyFont="1" applyFill="1" applyBorder="1" applyAlignment="1">
      <alignment horizontal="center"/>
    </xf>
    <xf numFmtId="0" fontId="20" fillId="4" borderId="24" xfId="0" applyFont="1" applyFill="1" applyBorder="1" applyAlignment="1">
      <alignment horizontal="center"/>
    </xf>
    <xf numFmtId="0" fontId="20" fillId="4" borderId="25" xfId="0" applyFont="1" applyFill="1" applyBorder="1" applyAlignment="1">
      <alignment horizontal="center"/>
    </xf>
    <xf numFmtId="0" fontId="9" fillId="2" borderId="0" xfId="1" applyFill="1" applyBorder="1" applyAlignment="1" applyProtection="1">
      <alignment horizontal="left" vertical="center" readingOrder="1"/>
    </xf>
    <xf numFmtId="0" fontId="32" fillId="2" borderId="0" xfId="0" applyFont="1" applyFill="1" applyBorder="1" applyAlignment="1">
      <alignment horizontal="center"/>
    </xf>
    <xf numFmtId="0" fontId="50" fillId="2" borderId="0" xfId="0" applyFont="1" applyFill="1" applyBorder="1" applyAlignment="1">
      <alignment horizontal="right" vertical="center" indent="1" readingOrder="1"/>
    </xf>
    <xf numFmtId="0" fontId="35" fillId="2" borderId="0" xfId="0" applyFont="1" applyFill="1" applyBorder="1" applyAlignment="1">
      <alignment horizontal="right"/>
    </xf>
    <xf numFmtId="0" fontId="10" fillId="2" borderId="0" xfId="0" applyFont="1" applyFill="1" applyBorder="1" applyAlignment="1">
      <alignment horizontal="center"/>
    </xf>
    <xf numFmtId="0" fontId="32" fillId="2" borderId="24" xfId="0" applyFont="1" applyFill="1" applyBorder="1" applyAlignment="1">
      <alignment horizontal="right"/>
    </xf>
    <xf numFmtId="0" fontId="32" fillId="2" borderId="0" xfId="0" applyFont="1" applyFill="1" applyBorder="1" applyAlignment="1">
      <alignment horizontal="right"/>
    </xf>
    <xf numFmtId="0" fontId="12" fillId="2" borderId="0" xfId="0" applyFont="1" applyFill="1" applyBorder="1" applyAlignment="1">
      <alignment horizontal="center" vertical="center"/>
    </xf>
    <xf numFmtId="0" fontId="0" fillId="2" borderId="0" xfId="0" applyFill="1" applyBorder="1"/>
    <xf numFmtId="0" fontId="6" fillId="2" borderId="0" xfId="0" applyFont="1" applyFill="1" applyBorder="1"/>
    <xf numFmtId="0" fontId="15" fillId="2" borderId="0" xfId="0" applyFont="1" applyFill="1" applyBorder="1" applyAlignment="1">
      <alignment horizontal="center"/>
    </xf>
    <xf numFmtId="0" fontId="0" fillId="2" borderId="0" xfId="0" applyFill="1" applyBorder="1" applyAlignment="1">
      <alignment horizontal="center"/>
    </xf>
    <xf numFmtId="0" fontId="20" fillId="2" borderId="24" xfId="0" applyFont="1" applyFill="1" applyBorder="1" applyAlignment="1">
      <alignment horizontal="center"/>
    </xf>
    <xf numFmtId="0" fontId="20" fillId="2" borderId="0" xfId="0" applyFont="1" applyFill="1" applyBorder="1" applyAlignment="1">
      <alignment horizontal="center"/>
    </xf>
    <xf numFmtId="0" fontId="15" fillId="2" borderId="24" xfId="0" applyFont="1" applyFill="1" applyBorder="1" applyAlignment="1">
      <alignment horizontal="center"/>
    </xf>
    <xf numFmtId="0" fontId="15" fillId="2" borderId="25" xfId="0" applyFont="1" applyFill="1" applyBorder="1" applyAlignment="1">
      <alignment horizontal="center"/>
    </xf>
    <xf numFmtId="0" fontId="35" fillId="2" borderId="0" xfId="0" applyFont="1" applyFill="1" applyBorder="1" applyAlignment="1">
      <alignment horizontal="right"/>
    </xf>
    <xf numFmtId="0" fontId="32" fillId="2" borderId="24" xfId="0" applyFont="1" applyFill="1" applyBorder="1" applyAlignment="1">
      <alignment horizontal="right"/>
    </xf>
    <xf numFmtId="0" fontId="32" fillId="2" borderId="0" xfId="0" applyFont="1" applyFill="1" applyBorder="1" applyAlignment="1">
      <alignment horizontal="right"/>
    </xf>
    <xf numFmtId="0" fontId="9" fillId="2" borderId="0" xfId="1" applyFill="1" applyBorder="1" applyAlignment="1" applyProtection="1">
      <alignment horizontal="left" vertical="center" readingOrder="1"/>
    </xf>
    <xf numFmtId="0" fontId="32" fillId="2" borderId="0" xfId="0" applyFont="1" applyFill="1" applyBorder="1" applyAlignment="1">
      <alignment horizontal="center"/>
    </xf>
    <xf numFmtId="0" fontId="7" fillId="2" borderId="0" xfId="1" applyFont="1" applyFill="1" applyBorder="1" applyAlignment="1" applyProtection="1">
      <alignment horizontal="right" vertical="center" wrapText="1" readingOrder="1"/>
    </xf>
    <xf numFmtId="0" fontId="12" fillId="2" borderId="0" xfId="0" applyFont="1" applyFill="1" applyBorder="1" applyAlignment="1">
      <alignment horizontal="center" vertical="center"/>
    </xf>
    <xf numFmtId="0" fontId="0" fillId="2" borderId="0" xfId="0" applyFill="1" applyBorder="1"/>
    <xf numFmtId="0" fontId="6" fillId="2" borderId="0" xfId="0" applyFont="1" applyFill="1" applyBorder="1"/>
    <xf numFmtId="0" fontId="15" fillId="2" borderId="25" xfId="0" applyFont="1" applyFill="1" applyBorder="1" applyAlignment="1">
      <alignment horizontal="right"/>
    </xf>
    <xf numFmtId="0" fontId="10" fillId="2" borderId="22" xfId="0" applyFont="1" applyFill="1" applyBorder="1" applyAlignment="1"/>
    <xf numFmtId="0" fontId="40" fillId="2" borderId="24" xfId="0" applyFont="1" applyFill="1" applyBorder="1"/>
    <xf numFmtId="0" fontId="40" fillId="2" borderId="25" xfId="0" applyFont="1" applyFill="1" applyBorder="1"/>
    <xf numFmtId="0" fontId="20" fillId="2" borderId="24" xfId="0" applyFont="1" applyFill="1" applyBorder="1" applyAlignment="1">
      <alignment horizontal="right"/>
    </xf>
    <xf numFmtId="0" fontId="20" fillId="2" borderId="25" xfId="0" applyFont="1" applyFill="1" applyBorder="1" applyAlignment="1">
      <alignment horizontal="left"/>
    </xf>
    <xf numFmtId="0" fontId="0" fillId="2" borderId="38" xfId="0" applyFill="1" applyBorder="1"/>
    <xf numFmtId="168" fontId="32" fillId="2" borderId="39" xfId="0" applyNumberFormat="1" applyFont="1" applyFill="1" applyBorder="1" applyAlignment="1">
      <alignment horizontal="right"/>
    </xf>
    <xf numFmtId="168" fontId="43" fillId="0" borderId="40" xfId="0" applyNumberFormat="1" applyFont="1" applyFill="1" applyBorder="1" applyAlignment="1">
      <alignment horizontal="right"/>
    </xf>
    <xf numFmtId="0" fontId="0" fillId="2" borderId="39" xfId="0" applyFill="1" applyBorder="1"/>
    <xf numFmtId="0" fontId="0" fillId="2" borderId="44" xfId="0" applyFill="1" applyBorder="1"/>
    <xf numFmtId="0" fontId="0" fillId="2" borderId="45" xfId="0" applyFill="1" applyBorder="1"/>
    <xf numFmtId="0" fontId="20" fillId="2" borderId="44" xfId="0" applyFont="1" applyFill="1" applyBorder="1" applyAlignment="1">
      <alignment horizontal="right"/>
    </xf>
    <xf numFmtId="0" fontId="40" fillId="2" borderId="45" xfId="0" applyFont="1" applyFill="1" applyBorder="1"/>
    <xf numFmtId="0" fontId="20" fillId="2" borderId="45" xfId="0" applyFont="1" applyFill="1" applyBorder="1" applyAlignment="1">
      <alignment horizontal="left"/>
    </xf>
    <xf numFmtId="168" fontId="43" fillId="2" borderId="47" xfId="0" applyNumberFormat="1" applyFont="1" applyFill="1" applyBorder="1" applyAlignment="1">
      <alignment horizontal="right"/>
    </xf>
    <xf numFmtId="0" fontId="33" fillId="2" borderId="24" xfId="0" applyFont="1" applyFill="1" applyBorder="1" applyAlignment="1">
      <alignment horizontal="right"/>
    </xf>
    <xf numFmtId="0" fontId="20" fillId="2" borderId="24" xfId="0" applyFont="1" applyFill="1" applyBorder="1" applyAlignment="1">
      <alignment horizontal="left"/>
    </xf>
    <xf numFmtId="0" fontId="20" fillId="2" borderId="25" xfId="0" applyFont="1" applyFill="1" applyBorder="1" applyAlignment="1">
      <alignment horizontal="right"/>
    </xf>
    <xf numFmtId="0" fontId="33" fillId="2" borderId="25" xfId="0" applyFont="1" applyFill="1" applyBorder="1" applyAlignment="1">
      <alignment horizontal="right"/>
    </xf>
    <xf numFmtId="168" fontId="43" fillId="2" borderId="0" xfId="0" applyNumberFormat="1" applyFont="1" applyFill="1" applyBorder="1" applyAlignment="1">
      <alignment horizontal="right"/>
    </xf>
    <xf numFmtId="0" fontId="10" fillId="2" borderId="24" xfId="0" applyFont="1" applyFill="1" applyBorder="1" applyAlignment="1">
      <alignment horizontal="center"/>
    </xf>
    <xf numFmtId="0" fontId="10" fillId="2" borderId="25" xfId="0" applyFont="1" applyFill="1" applyBorder="1" applyAlignment="1">
      <alignment horizontal="center"/>
    </xf>
    <xf numFmtId="0" fontId="19" fillId="4" borderId="0" xfId="0" applyFont="1" applyFill="1" applyBorder="1" applyAlignment="1">
      <alignment vertical="top"/>
    </xf>
    <xf numFmtId="0" fontId="19" fillId="4" borderId="24" xfId="0" applyFont="1" applyFill="1" applyBorder="1" applyAlignment="1">
      <alignment vertical="top"/>
    </xf>
    <xf numFmtId="0" fontId="19" fillId="4" borderId="25" xfId="0" applyFont="1" applyFill="1" applyBorder="1" applyAlignment="1">
      <alignment vertical="top"/>
    </xf>
    <xf numFmtId="168" fontId="32" fillId="4" borderId="39" xfId="0" applyNumberFormat="1" applyFont="1" applyFill="1" applyBorder="1" applyAlignment="1">
      <alignment horizontal="center"/>
    </xf>
    <xf numFmtId="0" fontId="15" fillId="2" borderId="27" xfId="0" applyFont="1" applyFill="1" applyBorder="1" applyAlignment="1">
      <alignment horizontal="center"/>
    </xf>
    <xf numFmtId="0" fontId="21" fillId="2" borderId="25" xfId="0" applyFont="1" applyFill="1" applyBorder="1" applyAlignment="1">
      <alignment horizontal="right"/>
    </xf>
    <xf numFmtId="0" fontId="0" fillId="2" borderId="48" xfId="0" applyFill="1" applyBorder="1"/>
    <xf numFmtId="0" fontId="0" fillId="2" borderId="49" xfId="0" applyFill="1" applyBorder="1"/>
    <xf numFmtId="0" fontId="0" fillId="2" borderId="50" xfId="0" applyFill="1" applyBorder="1"/>
    <xf numFmtId="0" fontId="0" fillId="2" borderId="21" xfId="0" applyFill="1" applyBorder="1"/>
    <xf numFmtId="0" fontId="33" fillId="2" borderId="25" xfId="0" applyFont="1" applyFill="1" applyBorder="1" applyAlignment="1">
      <alignment horizontal="left"/>
    </xf>
    <xf numFmtId="168" fontId="32" fillId="2" borderId="39" xfId="0" applyNumberFormat="1" applyFont="1" applyFill="1" applyBorder="1" applyAlignment="1">
      <alignment horizontal="center"/>
    </xf>
    <xf numFmtId="0" fontId="19" fillId="2" borderId="24" xfId="0" applyFont="1" applyFill="1" applyBorder="1" applyAlignment="1">
      <alignment vertical="center"/>
    </xf>
    <xf numFmtId="0" fontId="19" fillId="2" borderId="25" xfId="0" applyFont="1" applyFill="1" applyBorder="1" applyAlignment="1">
      <alignment horizontal="right" vertical="center"/>
    </xf>
    <xf numFmtId="0" fontId="0" fillId="2" borderId="53" xfId="0" applyFill="1" applyBorder="1"/>
    <xf numFmtId="0" fontId="0" fillId="2" borderId="54" xfId="0" applyFill="1" applyBorder="1"/>
    <xf numFmtId="0" fontId="26" fillId="2" borderId="55" xfId="0" applyFont="1" applyFill="1" applyBorder="1" applyAlignment="1">
      <alignment horizontal="center" vertical="top" wrapText="1"/>
    </xf>
    <xf numFmtId="0" fontId="26" fillId="2" borderId="54" xfId="0" applyFont="1" applyFill="1" applyBorder="1" applyAlignment="1">
      <alignment vertical="top" wrapText="1"/>
    </xf>
    <xf numFmtId="0" fontId="26" fillId="2" borderId="51" xfId="0" applyFont="1" applyFill="1" applyBorder="1" applyAlignment="1">
      <alignment horizontal="center" vertical="top" wrapText="1"/>
    </xf>
    <xf numFmtId="0" fontId="29" fillId="2" borderId="58" xfId="0" applyFont="1" applyFill="1" applyBorder="1" applyAlignment="1">
      <alignment horizontal="justify" vertical="top" wrapText="1"/>
    </xf>
    <xf numFmtId="0" fontId="29" fillId="2" borderId="51" xfId="0" applyFont="1" applyFill="1" applyBorder="1" applyAlignment="1">
      <alignment horizontal="center" vertical="top" wrapText="1"/>
    </xf>
    <xf numFmtId="0" fontId="29" fillId="2" borderId="59" xfId="0" applyFont="1" applyFill="1" applyBorder="1" applyAlignment="1">
      <alignment horizontal="center" vertical="top" wrapText="1"/>
    </xf>
    <xf numFmtId="0" fontId="29" fillId="2" borderId="58" xfId="0" applyFont="1" applyFill="1" applyBorder="1" applyAlignment="1">
      <alignment vertical="top" wrapText="1"/>
    </xf>
    <xf numFmtId="0" fontId="28" fillId="2" borderId="59" xfId="0" applyFont="1" applyFill="1" applyBorder="1" applyAlignment="1">
      <alignment horizontal="center" vertical="top" wrapText="1"/>
    </xf>
    <xf numFmtId="0" fontId="28" fillId="2" borderId="59" xfId="0" applyFont="1" applyFill="1" applyBorder="1" applyAlignment="1">
      <alignment vertical="top" wrapText="1"/>
    </xf>
    <xf numFmtId="0" fontId="31" fillId="2" borderId="51" xfId="0" applyFont="1" applyFill="1" applyBorder="1" applyAlignment="1">
      <alignment vertical="top" wrapText="1"/>
    </xf>
    <xf numFmtId="0" fontId="29" fillId="2" borderId="60" xfId="0" applyFont="1" applyFill="1" applyBorder="1" applyAlignment="1">
      <alignment vertical="top" wrapText="1"/>
    </xf>
    <xf numFmtId="0" fontId="29" fillId="2" borderId="61" xfId="0" applyFont="1" applyFill="1" applyBorder="1" applyAlignment="1">
      <alignment horizontal="center" vertical="top" wrapText="1"/>
    </xf>
    <xf numFmtId="0" fontId="28" fillId="2" borderId="62" xfId="0" applyFont="1" applyFill="1" applyBorder="1" applyAlignment="1">
      <alignment vertical="top" wrapText="1"/>
    </xf>
    <xf numFmtId="0" fontId="15" fillId="2" borderId="0" xfId="0" applyFont="1" applyFill="1" applyBorder="1" applyAlignment="1">
      <alignment horizontal="center"/>
    </xf>
    <xf numFmtId="0" fontId="20" fillId="2" borderId="24" xfId="0" applyFont="1" applyFill="1" applyBorder="1" applyAlignment="1">
      <alignment horizontal="center"/>
    </xf>
    <xf numFmtId="0" fontId="20" fillId="2" borderId="0" xfId="0" applyFont="1" applyFill="1" applyBorder="1" applyAlignment="1">
      <alignment horizontal="center"/>
    </xf>
    <xf numFmtId="0" fontId="20" fillId="2" borderId="25" xfId="0" applyFont="1" applyFill="1" applyBorder="1" applyAlignment="1">
      <alignment horizontal="center"/>
    </xf>
    <xf numFmtId="0" fontId="15" fillId="2" borderId="24" xfId="0" applyFont="1" applyFill="1" applyBorder="1" applyAlignment="1">
      <alignment horizontal="center"/>
    </xf>
    <xf numFmtId="0" fontId="15" fillId="2" borderId="25" xfId="0" applyFont="1" applyFill="1" applyBorder="1" applyAlignment="1">
      <alignment horizontal="center"/>
    </xf>
    <xf numFmtId="0" fontId="10" fillId="4" borderId="0" xfId="0" applyFont="1" applyFill="1" applyBorder="1" applyAlignment="1">
      <alignment horizontal="center"/>
    </xf>
    <xf numFmtId="0" fontId="56" fillId="2" borderId="0" xfId="0" applyFont="1" applyFill="1" applyBorder="1" applyAlignment="1">
      <alignment horizontal="center"/>
    </xf>
    <xf numFmtId="0" fontId="10" fillId="2" borderId="22" xfId="0" applyFont="1" applyFill="1" applyBorder="1" applyAlignment="1">
      <alignment horizontal="center"/>
    </xf>
    <xf numFmtId="0" fontId="10" fillId="2" borderId="23" xfId="0" applyFont="1" applyFill="1" applyBorder="1" applyAlignment="1">
      <alignment horizontal="center"/>
    </xf>
    <xf numFmtId="0" fontId="0" fillId="2" borderId="23" xfId="0" applyFill="1" applyBorder="1" applyAlignment="1">
      <alignment horizontal="center"/>
    </xf>
    <xf numFmtId="0" fontId="10" fillId="4" borderId="22" xfId="0" applyFont="1" applyFill="1" applyBorder="1" applyAlignment="1">
      <alignment horizontal="center"/>
    </xf>
    <xf numFmtId="0" fontId="10" fillId="4" borderId="23" xfId="0" applyFont="1" applyFill="1" applyBorder="1" applyAlignment="1">
      <alignment horizontal="center"/>
    </xf>
    <xf numFmtId="0" fontId="0" fillId="2" borderId="0" xfId="0" applyFill="1" applyBorder="1"/>
    <xf numFmtId="0" fontId="60" fillId="2" borderId="24" xfId="0" applyFont="1" applyFill="1" applyBorder="1" applyAlignment="1">
      <alignment horizontal="left"/>
    </xf>
    <xf numFmtId="0" fontId="60" fillId="2" borderId="23" xfId="0" applyFont="1" applyFill="1" applyBorder="1" applyAlignment="1">
      <alignment horizontal="right"/>
    </xf>
    <xf numFmtId="0" fontId="60" fillId="2" borderId="25" xfId="0" applyFont="1" applyFill="1" applyBorder="1" applyAlignment="1">
      <alignment horizontal="right"/>
    </xf>
    <xf numFmtId="0" fontId="0" fillId="2" borderId="0" xfId="0" applyFont="1" applyFill="1" applyBorder="1"/>
    <xf numFmtId="0" fontId="56" fillId="2" borderId="38" xfId="0" applyFont="1" applyFill="1" applyBorder="1"/>
    <xf numFmtId="0" fontId="56" fillId="2" borderId="46" xfId="0" applyFont="1" applyFill="1" applyBorder="1"/>
    <xf numFmtId="0" fontId="56" fillId="2" borderId="24" xfId="0" applyFont="1" applyFill="1" applyBorder="1"/>
    <xf numFmtId="0" fontId="52" fillId="4" borderId="21" xfId="0" applyFont="1" applyFill="1" applyBorder="1" applyAlignment="1">
      <alignment horizontal="center"/>
    </xf>
    <xf numFmtId="0" fontId="52" fillId="4" borderId="23" xfId="0" applyFont="1" applyFill="1" applyBorder="1" applyAlignment="1">
      <alignment horizontal="center"/>
    </xf>
    <xf numFmtId="0" fontId="52" fillId="2" borderId="22" xfId="0" applyFont="1" applyFill="1" applyBorder="1" applyAlignment="1">
      <alignment horizontal="center"/>
    </xf>
    <xf numFmtId="0" fontId="20" fillId="2" borderId="22" xfId="0" applyFont="1" applyFill="1" applyBorder="1" applyAlignment="1">
      <alignment horizontal="center"/>
    </xf>
    <xf numFmtId="0" fontId="20" fillId="2" borderId="23" xfId="0" applyFont="1" applyFill="1" applyBorder="1" applyAlignment="1">
      <alignment horizontal="center"/>
    </xf>
    <xf numFmtId="0" fontId="56" fillId="4" borderId="0" xfId="0" applyFont="1" applyFill="1" applyBorder="1" applyAlignment="1">
      <alignment horizontal="center"/>
    </xf>
    <xf numFmtId="0" fontId="56" fillId="2" borderId="63" xfId="0" applyFont="1" applyFill="1" applyBorder="1" applyAlignment="1">
      <alignment horizontal="left"/>
    </xf>
    <xf numFmtId="0" fontId="56" fillId="2" borderId="26" xfId="0" applyFont="1" applyFill="1" applyBorder="1" applyAlignment="1">
      <alignment horizontal="left"/>
    </xf>
    <xf numFmtId="0" fontId="52" fillId="2" borderId="21" xfId="0" applyFont="1" applyFill="1" applyBorder="1" applyAlignment="1">
      <alignment horizontal="center"/>
    </xf>
    <xf numFmtId="0" fontId="56" fillId="2" borderId="39" xfId="0" applyFont="1" applyFill="1" applyBorder="1"/>
    <xf numFmtId="168" fontId="56" fillId="2" borderId="38" xfId="0" applyNumberFormat="1" applyFont="1" applyFill="1" applyBorder="1" applyAlignment="1">
      <alignment horizontal="left"/>
    </xf>
    <xf numFmtId="0" fontId="61" fillId="2" borderId="21" xfId="0" applyFont="1" applyFill="1" applyBorder="1" applyAlignment="1"/>
    <xf numFmtId="0" fontId="59" fillId="2" borderId="22" xfId="0" applyFont="1" applyFill="1" applyBorder="1" applyAlignment="1"/>
    <xf numFmtId="0" fontId="61" fillId="2" borderId="23" xfId="0" applyFont="1" applyFill="1" applyBorder="1" applyAlignment="1">
      <alignment horizontal="right"/>
    </xf>
    <xf numFmtId="168" fontId="43" fillId="2" borderId="39" xfId="0" applyNumberFormat="1" applyFont="1" applyFill="1" applyBorder="1" applyAlignment="1">
      <alignment horizontal="left"/>
    </xf>
    <xf numFmtId="0" fontId="15" fillId="2" borderId="25" xfId="0" applyFont="1" applyFill="1" applyBorder="1" applyAlignment="1">
      <alignment horizontal="center"/>
    </xf>
    <xf numFmtId="0" fontId="10" fillId="2" borderId="0" xfId="0" applyFont="1" applyFill="1" applyBorder="1" applyAlignment="1">
      <alignment horizontal="center"/>
    </xf>
    <xf numFmtId="0" fontId="0" fillId="2" borderId="0" xfId="0" applyFill="1" applyBorder="1" applyAlignment="1">
      <alignment horizontal="center"/>
    </xf>
    <xf numFmtId="0" fontId="0" fillId="2" borderId="0" xfId="0" applyFill="1" applyBorder="1"/>
    <xf numFmtId="0" fontId="34" fillId="2" borderId="0" xfId="0" applyFont="1" applyFill="1" applyBorder="1" applyAlignment="1">
      <alignment horizontal="center"/>
    </xf>
    <xf numFmtId="0" fontId="15" fillId="2" borderId="0" xfId="0" applyFont="1" applyFill="1" applyBorder="1" applyAlignment="1">
      <alignment horizontal="left"/>
    </xf>
    <xf numFmtId="0" fontId="7" fillId="2" borderId="0" xfId="0" applyFont="1" applyFill="1" applyBorder="1" applyAlignment="1">
      <alignment horizontal="center"/>
    </xf>
    <xf numFmtId="164" fontId="7" fillId="2" borderId="0" xfId="0" applyNumberFormat="1" applyFont="1" applyFill="1" applyBorder="1"/>
    <xf numFmtId="0" fontId="7" fillId="2" borderId="0" xfId="0" applyFont="1" applyFill="1" applyBorder="1" applyAlignment="1">
      <alignment horizontal="left"/>
    </xf>
    <xf numFmtId="0" fontId="7" fillId="2" borderId="0" xfId="0" applyFont="1" applyFill="1" applyBorder="1" applyAlignment="1">
      <alignment horizontal="left" vertical="top"/>
    </xf>
    <xf numFmtId="0" fontId="7" fillId="2" borderId="0" xfId="0" applyFont="1" applyFill="1" applyBorder="1" applyAlignment="1">
      <alignment horizontal="right"/>
    </xf>
    <xf numFmtId="0" fontId="46" fillId="2" borderId="0" xfId="0" applyFont="1" applyFill="1" applyBorder="1" applyAlignment="1">
      <alignment horizontal="left"/>
    </xf>
    <xf numFmtId="0" fontId="7" fillId="2" borderId="24" xfId="0" applyFont="1" applyFill="1" applyBorder="1" applyAlignment="1">
      <alignment horizontal="left"/>
    </xf>
    <xf numFmtId="0" fontId="15" fillId="2" borderId="25" xfId="0" applyFont="1" applyFill="1" applyBorder="1" applyAlignment="1">
      <alignment horizontal="left"/>
    </xf>
    <xf numFmtId="164" fontId="7" fillId="2" borderId="25" xfId="0" applyNumberFormat="1" applyFont="1" applyFill="1" applyBorder="1"/>
    <xf numFmtId="164" fontId="43" fillId="2" borderId="25" xfId="0" applyNumberFormat="1" applyFont="1" applyFill="1" applyBorder="1"/>
    <xf numFmtId="0" fontId="7" fillId="2" borderId="24" xfId="0" applyFont="1" applyFill="1" applyBorder="1" applyAlignment="1">
      <alignment horizontal="center" vertical="center"/>
    </xf>
    <xf numFmtId="0" fontId="15" fillId="2" borderId="24" xfId="0" applyFont="1" applyFill="1" applyBorder="1" applyAlignment="1">
      <alignment horizontal="left"/>
    </xf>
    <xf numFmtId="0" fontId="7" fillId="2" borderId="24" xfId="0" applyFont="1" applyFill="1" applyBorder="1" applyAlignment="1">
      <alignment horizontal="center"/>
    </xf>
    <xf numFmtId="164" fontId="7" fillId="2" borderId="39" xfId="0" applyNumberFormat="1" applyFont="1" applyFill="1" applyBorder="1"/>
    <xf numFmtId="164" fontId="43" fillId="2" borderId="39" xfId="0" applyNumberFormat="1" applyFont="1" applyFill="1" applyBorder="1"/>
    <xf numFmtId="164" fontId="43" fillId="2" borderId="40" xfId="0" applyNumberFormat="1" applyFont="1" applyFill="1" applyBorder="1"/>
    <xf numFmtId="14" fontId="47" fillId="2" borderId="32" xfId="0" applyNumberFormat="1" applyFont="1" applyFill="1" applyBorder="1" applyAlignment="1">
      <alignment horizontal="center"/>
    </xf>
    <xf numFmtId="14" fontId="47" fillId="2" borderId="33" xfId="0" applyNumberFormat="1" applyFont="1" applyFill="1" applyBorder="1" applyAlignment="1">
      <alignment horizontal="center"/>
    </xf>
    <xf numFmtId="14" fontId="47" fillId="2" borderId="34" xfId="0" applyNumberFormat="1" applyFont="1" applyFill="1" applyBorder="1" applyAlignment="1">
      <alignment horizontal="center"/>
    </xf>
    <xf numFmtId="0" fontId="7" fillId="2" borderId="39" xfId="0" applyFont="1" applyFill="1" applyBorder="1" applyAlignment="1">
      <alignment horizontal="center"/>
    </xf>
    <xf numFmtId="0" fontId="0" fillId="2" borderId="21" xfId="0" applyFill="1" applyBorder="1" applyAlignment="1">
      <alignment horizontal="center"/>
    </xf>
    <xf numFmtId="0" fontId="0" fillId="2" borderId="23" xfId="0" applyFill="1" applyBorder="1"/>
    <xf numFmtId="0" fontId="7" fillId="2" borderId="38" xfId="0" applyFont="1" applyFill="1" applyBorder="1" applyAlignment="1">
      <alignment horizontal="left"/>
    </xf>
    <xf numFmtId="0" fontId="7" fillId="2" borderId="64" xfId="0" applyFont="1" applyFill="1" applyBorder="1" applyAlignment="1">
      <alignment horizontal="left"/>
    </xf>
    <xf numFmtId="0" fontId="15" fillId="2" borderId="65" xfId="0" applyFont="1" applyFill="1" applyBorder="1" applyAlignment="1">
      <alignment horizontal="left"/>
    </xf>
    <xf numFmtId="0" fontId="15" fillId="2" borderId="66" xfId="0" applyFont="1" applyFill="1" applyBorder="1" applyAlignment="1">
      <alignment horizontal="left"/>
    </xf>
    <xf numFmtId="0" fontId="7" fillId="2" borderId="65" xfId="0" applyFont="1" applyFill="1" applyBorder="1" applyAlignment="1">
      <alignment horizontal="left"/>
    </xf>
    <xf numFmtId="164" fontId="7" fillId="2" borderId="68" xfId="0" applyNumberFormat="1" applyFont="1" applyFill="1" applyBorder="1"/>
    <xf numFmtId="164" fontId="43" fillId="2" borderId="68" xfId="0" applyNumberFormat="1" applyFont="1" applyFill="1" applyBorder="1"/>
    <xf numFmtId="164" fontId="43" fillId="2" borderId="69" xfId="0" applyNumberFormat="1" applyFont="1" applyFill="1" applyBorder="1"/>
    <xf numFmtId="0" fontId="7" fillId="2" borderId="68" xfId="0" applyFont="1" applyFill="1" applyBorder="1" applyAlignment="1">
      <alignment horizontal="left"/>
    </xf>
    <xf numFmtId="0" fontId="7" fillId="2" borderId="67" xfId="0" applyFont="1" applyFill="1" applyBorder="1" applyAlignment="1">
      <alignment horizontal="left"/>
    </xf>
    <xf numFmtId="0" fontId="7" fillId="2" borderId="68" xfId="0" applyFont="1" applyFill="1" applyBorder="1" applyAlignment="1">
      <alignment horizontal="center"/>
    </xf>
    <xf numFmtId="0" fontId="0" fillId="2" borderId="48" xfId="0" applyFill="1" applyBorder="1" applyAlignment="1">
      <alignment horizontal="center"/>
    </xf>
    <xf numFmtId="0" fontId="0" fillId="2" borderId="49" xfId="0" applyFill="1" applyBorder="1" applyAlignment="1">
      <alignment horizontal="center"/>
    </xf>
    <xf numFmtId="0" fontId="0" fillId="2" borderId="25" xfId="0" applyFill="1" applyBorder="1" applyAlignment="1">
      <alignment horizontal="center" vertical="center"/>
    </xf>
    <xf numFmtId="164" fontId="43" fillId="2" borderId="0" xfId="0" applyNumberFormat="1" applyFont="1" applyFill="1" applyBorder="1" applyAlignment="1">
      <alignment horizontal="right"/>
    </xf>
    <xf numFmtId="0" fontId="10" fillId="2" borderId="49" xfId="0" applyFont="1" applyFill="1" applyBorder="1" applyAlignment="1">
      <alignment horizontal="center"/>
    </xf>
    <xf numFmtId="0" fontId="0" fillId="2" borderId="50" xfId="0" applyFill="1" applyBorder="1" applyAlignment="1">
      <alignment horizontal="center"/>
    </xf>
    <xf numFmtId="164" fontId="43" fillId="2" borderId="40" xfId="0" applyNumberFormat="1" applyFont="1" applyFill="1" applyBorder="1" applyAlignment="1">
      <alignment horizontal="right"/>
    </xf>
    <xf numFmtId="164" fontId="43" fillId="2" borderId="25" xfId="0" applyNumberFormat="1" applyFont="1" applyFill="1" applyBorder="1" applyAlignment="1">
      <alignment horizontal="right"/>
    </xf>
    <xf numFmtId="0" fontId="10" fillId="2" borderId="48" xfId="0" applyFont="1" applyFill="1" applyBorder="1" applyAlignment="1">
      <alignment horizontal="center"/>
    </xf>
    <xf numFmtId="164" fontId="43" fillId="2" borderId="0" xfId="0" applyNumberFormat="1" applyFont="1" applyFill="1" applyBorder="1" applyAlignment="1">
      <alignment horizontal="right" vertical="top"/>
    </xf>
    <xf numFmtId="164" fontId="43" fillId="2" borderId="0" xfId="0" applyNumberFormat="1" applyFont="1" applyFill="1" applyBorder="1" applyAlignment="1"/>
    <xf numFmtId="0" fontId="10" fillId="2" borderId="21" xfId="0" applyFont="1" applyFill="1" applyBorder="1" applyAlignment="1">
      <alignment horizontal="center"/>
    </xf>
    <xf numFmtId="0" fontId="10" fillId="2" borderId="50" xfId="0" applyFont="1" applyFill="1" applyBorder="1" applyAlignment="1">
      <alignment horizontal="center"/>
    </xf>
    <xf numFmtId="0" fontId="34" fillId="2" borderId="24" xfId="0" applyFont="1" applyFill="1" applyBorder="1" applyAlignment="1">
      <alignment horizontal="center"/>
    </xf>
    <xf numFmtId="0" fontId="4" fillId="2" borderId="25" xfId="0" applyFont="1" applyFill="1" applyBorder="1" applyAlignment="1">
      <alignment horizontal="center" vertical="center" wrapText="1"/>
    </xf>
    <xf numFmtId="0" fontId="18" fillId="2" borderId="25" xfId="0" applyFont="1" applyFill="1" applyBorder="1" applyAlignment="1">
      <alignment horizontal="center" vertical="center" wrapText="1"/>
    </xf>
    <xf numFmtId="168" fontId="15" fillId="2" borderId="24" xfId="0" applyNumberFormat="1" applyFont="1" applyFill="1" applyBorder="1" applyAlignment="1">
      <alignment horizontal="left"/>
    </xf>
    <xf numFmtId="168" fontId="15" fillId="2" borderId="25" xfId="0" applyNumberFormat="1" applyFont="1" applyFill="1" applyBorder="1" applyAlignment="1">
      <alignment horizontal="left"/>
    </xf>
    <xf numFmtId="0" fontId="7" fillId="2" borderId="24" xfId="0" applyFont="1" applyFill="1" applyBorder="1" applyAlignment="1">
      <alignment horizontal="left" vertical="top"/>
    </xf>
    <xf numFmtId="164" fontId="43" fillId="2" borderId="0" xfId="0" applyNumberFormat="1" applyFont="1" applyFill="1" applyBorder="1" applyAlignment="1">
      <alignment vertical="top"/>
    </xf>
    <xf numFmtId="164" fontId="43" fillId="2" borderId="39" xfId="0" applyNumberFormat="1" applyFont="1" applyFill="1" applyBorder="1" applyAlignment="1"/>
    <xf numFmtId="0" fontId="46" fillId="2" borderId="25" xfId="0" applyFont="1" applyFill="1" applyBorder="1" applyAlignment="1">
      <alignment horizontal="left"/>
    </xf>
    <xf numFmtId="0" fontId="43" fillId="2" borderId="39" xfId="0" applyFont="1" applyFill="1" applyBorder="1" applyAlignment="1">
      <alignment horizontal="left"/>
    </xf>
    <xf numFmtId="164" fontId="43" fillId="2" borderId="39" xfId="0" applyNumberFormat="1" applyFont="1" applyFill="1" applyBorder="1" applyAlignment="1">
      <alignment horizontal="center"/>
    </xf>
    <xf numFmtId="164" fontId="43" fillId="2" borderId="39" xfId="0" applyNumberFormat="1" applyFont="1" applyFill="1" applyBorder="1" applyAlignment="1">
      <alignment horizontal="left"/>
    </xf>
    <xf numFmtId="164" fontId="43" fillId="2" borderId="39" xfId="0" applyNumberFormat="1" applyFont="1" applyFill="1" applyBorder="1" applyAlignment="1">
      <alignment horizontal="right"/>
    </xf>
    <xf numFmtId="0" fontId="46" fillId="2" borderId="65" xfId="0" applyFont="1" applyFill="1" applyBorder="1" applyAlignment="1">
      <alignment horizontal="left"/>
    </xf>
    <xf numFmtId="0" fontId="46" fillId="2" borderId="66" xfId="0" applyFont="1" applyFill="1" applyBorder="1" applyAlignment="1">
      <alignment horizontal="left"/>
    </xf>
    <xf numFmtId="0" fontId="20" fillId="2" borderId="0" xfId="1" applyFont="1" applyFill="1" applyBorder="1" applyAlignment="1" applyProtection="1">
      <alignment horizontal="right" vertical="center" wrapText="1" readingOrder="1"/>
    </xf>
    <xf numFmtId="0" fontId="20" fillId="2" borderId="25" xfId="1" applyFont="1" applyFill="1" applyBorder="1" applyAlignment="1" applyProtection="1">
      <alignment horizontal="right" vertical="center" wrapText="1" readingOrder="1"/>
    </xf>
    <xf numFmtId="0" fontId="32" fillId="2" borderId="0" xfId="0" applyFont="1" applyFill="1" applyBorder="1" applyAlignment="1">
      <alignment horizontal="right"/>
    </xf>
    <xf numFmtId="9" fontId="7" fillId="2" borderId="0" xfId="4" applyFont="1" applyFill="1" applyBorder="1" applyAlignment="1" applyProtection="1">
      <alignment horizontal="right" vertical="center" wrapText="1" readingOrder="1"/>
    </xf>
    <xf numFmtId="9" fontId="7" fillId="2" borderId="25" xfId="4" applyFont="1" applyFill="1" applyBorder="1" applyAlignment="1" applyProtection="1">
      <alignment horizontal="right" vertical="center" readingOrder="1"/>
    </xf>
    <xf numFmtId="9" fontId="20" fillId="2" borderId="0" xfId="4" applyFont="1" applyFill="1" applyBorder="1" applyAlignment="1" applyProtection="1">
      <alignment horizontal="right" vertical="center" wrapText="1" readingOrder="1"/>
    </xf>
    <xf numFmtId="9" fontId="32" fillId="2" borderId="0" xfId="4" applyFont="1" applyFill="1" applyBorder="1" applyAlignment="1">
      <alignment horizontal="right"/>
    </xf>
    <xf numFmtId="168" fontId="42" fillId="6" borderId="27" xfId="0" applyNumberFormat="1" applyFont="1" applyFill="1" applyBorder="1" applyAlignment="1">
      <alignment horizontal="right"/>
    </xf>
    <xf numFmtId="168" fontId="43" fillId="6" borderId="27" xfId="0" applyNumberFormat="1" applyFont="1" applyFill="1" applyBorder="1" applyAlignment="1">
      <alignment horizontal="right"/>
    </xf>
    <xf numFmtId="0" fontId="7" fillId="2" borderId="24" xfId="0" applyFont="1" applyFill="1" applyBorder="1" applyAlignment="1">
      <alignment horizontal="left"/>
    </xf>
    <xf numFmtId="0" fontId="7" fillId="2" borderId="64" xfId="0" applyFont="1" applyFill="1" applyBorder="1" applyAlignment="1">
      <alignment horizontal="left"/>
    </xf>
    <xf numFmtId="0" fontId="10" fillId="2" borderId="0" xfId="0" applyFont="1" applyFill="1" applyBorder="1" applyAlignment="1">
      <alignment horizontal="center"/>
    </xf>
    <xf numFmtId="0" fontId="20" fillId="2" borderId="0" xfId="0" applyFont="1" applyFill="1" applyBorder="1" applyAlignment="1">
      <alignment horizontal="center"/>
    </xf>
    <xf numFmtId="0" fontId="20" fillId="2" borderId="24" xfId="0" applyFont="1" applyFill="1" applyBorder="1" applyAlignment="1">
      <alignment horizontal="center"/>
    </xf>
    <xf numFmtId="0" fontId="20" fillId="2" borderId="25" xfId="0" applyFont="1" applyFill="1" applyBorder="1" applyAlignment="1">
      <alignment horizontal="center"/>
    </xf>
    <xf numFmtId="0" fontId="57" fillId="2" borderId="21" xfId="0" applyFont="1" applyFill="1" applyBorder="1" applyAlignment="1">
      <alignment horizontal="left"/>
    </xf>
    <xf numFmtId="0" fontId="59" fillId="2" borderId="22" xfId="0" applyFont="1" applyFill="1" applyBorder="1" applyAlignment="1">
      <alignment horizontal="left"/>
    </xf>
    <xf numFmtId="0" fontId="15" fillId="2" borderId="24" xfId="0" applyFont="1" applyFill="1" applyBorder="1" applyAlignment="1">
      <alignment horizontal="center"/>
    </xf>
    <xf numFmtId="0" fontId="15" fillId="2" borderId="25" xfId="0" applyFont="1" applyFill="1" applyBorder="1" applyAlignment="1">
      <alignment horizontal="center"/>
    </xf>
    <xf numFmtId="168" fontId="43" fillId="2" borderId="39" xfId="0" applyNumberFormat="1" applyFont="1" applyFill="1" applyBorder="1" applyAlignment="1">
      <alignment horizontal="right"/>
    </xf>
    <xf numFmtId="168" fontId="43" fillId="2" borderId="40" xfId="0" applyNumberFormat="1" applyFont="1" applyFill="1" applyBorder="1" applyAlignment="1">
      <alignment horizontal="right"/>
    </xf>
    <xf numFmtId="0" fontId="0" fillId="2" borderId="0" xfId="0" applyFill="1" applyBorder="1"/>
    <xf numFmtId="0" fontId="0" fillId="2" borderId="25" xfId="0" applyFill="1" applyBorder="1" applyAlignment="1">
      <alignment horizontal="center"/>
    </xf>
    <xf numFmtId="0" fontId="51" fillId="2" borderId="0" xfId="0" applyFont="1" applyFill="1" applyBorder="1" applyAlignment="1">
      <alignment horizontal="left" vertical="justify" wrapText="1"/>
    </xf>
    <xf numFmtId="0" fontId="0" fillId="6" borderId="0" xfId="0" applyFill="1" applyBorder="1"/>
    <xf numFmtId="0" fontId="37" fillId="6" borderId="0" xfId="0" applyFont="1" applyFill="1" applyBorder="1" applyAlignment="1">
      <alignment horizontal="center" vertical="center"/>
    </xf>
    <xf numFmtId="0" fontId="0" fillId="6" borderId="24" xfId="0" applyFill="1" applyBorder="1"/>
    <xf numFmtId="0" fontId="0" fillId="6" borderId="25" xfId="0" applyFill="1" applyBorder="1"/>
    <xf numFmtId="0" fontId="3" fillId="6" borderId="0" xfId="0" applyFont="1" applyFill="1" applyBorder="1" applyAlignment="1">
      <alignment horizontal="center" vertical="center" wrapText="1"/>
    </xf>
    <xf numFmtId="167" fontId="16" fillId="6" borderId="0" xfId="2" applyNumberFormat="1" applyFont="1" applyFill="1" applyBorder="1" applyAlignment="1">
      <alignment horizontal="center"/>
    </xf>
    <xf numFmtId="0" fontId="3" fillId="6" borderId="24" xfId="0" applyFont="1" applyFill="1" applyBorder="1" applyAlignment="1">
      <alignment horizontal="center" vertical="center" wrapText="1"/>
    </xf>
    <xf numFmtId="168" fontId="42" fillId="6" borderId="39" xfId="0" applyNumberFormat="1" applyFont="1" applyFill="1" applyBorder="1" applyAlignment="1">
      <alignment horizontal="right"/>
    </xf>
    <xf numFmtId="168" fontId="43" fillId="6" borderId="39" xfId="0" applyNumberFormat="1" applyFont="1" applyFill="1" applyBorder="1" applyAlignment="1">
      <alignment horizontal="right"/>
    </xf>
    <xf numFmtId="168" fontId="43" fillId="6" borderId="40" xfId="0" applyNumberFormat="1" applyFont="1" applyFill="1" applyBorder="1" applyAlignment="1">
      <alignment horizontal="right"/>
    </xf>
    <xf numFmtId="0" fontId="15" fillId="6" borderId="25" xfId="0" applyFont="1" applyFill="1" applyBorder="1" applyAlignment="1">
      <alignment horizontal="center"/>
    </xf>
    <xf numFmtId="0" fontId="20" fillId="6" borderId="0" xfId="0" applyFont="1" applyFill="1" applyBorder="1" applyAlignment="1">
      <alignment horizontal="center"/>
    </xf>
    <xf numFmtId="0" fontId="20" fillId="6" borderId="24" xfId="0" applyFont="1" applyFill="1" applyBorder="1" applyAlignment="1">
      <alignment horizontal="center"/>
    </xf>
    <xf numFmtId="0" fontId="15" fillId="6" borderId="0" xfId="0" applyFont="1" applyFill="1" applyBorder="1" applyAlignment="1">
      <alignment horizontal="center"/>
    </xf>
    <xf numFmtId="0" fontId="20" fillId="6" borderId="25" xfId="0" applyFont="1" applyFill="1" applyBorder="1" applyAlignment="1">
      <alignment horizontal="center"/>
    </xf>
    <xf numFmtId="0" fontId="15" fillId="6" borderId="24" xfId="0" applyFont="1" applyFill="1" applyBorder="1" applyAlignment="1">
      <alignment horizontal="center"/>
    </xf>
    <xf numFmtId="0" fontId="37" fillId="6" borderId="0" xfId="0" applyFont="1" applyFill="1" applyBorder="1" applyAlignment="1">
      <alignment horizontal="right" vertical="center"/>
    </xf>
    <xf numFmtId="0" fontId="37" fillId="6" borderId="24" xfId="0" applyFont="1" applyFill="1" applyBorder="1" applyAlignment="1">
      <alignment horizontal="center"/>
    </xf>
    <xf numFmtId="0" fontId="37" fillId="6" borderId="25" xfId="0" applyFont="1" applyFill="1" applyBorder="1" applyAlignment="1">
      <alignment horizontal="center" vertical="center"/>
    </xf>
    <xf numFmtId="0" fontId="10" fillId="6" borderId="0" xfId="0" applyFont="1" applyFill="1" applyBorder="1" applyAlignment="1">
      <alignment horizontal="center"/>
    </xf>
    <xf numFmtId="0" fontId="37" fillId="6" borderId="0" xfId="0" applyFont="1" applyFill="1" applyBorder="1" applyAlignment="1">
      <alignment horizontal="right"/>
    </xf>
    <xf numFmtId="0" fontId="13" fillId="6" borderId="0" xfId="0" applyFont="1" applyFill="1" applyBorder="1"/>
    <xf numFmtId="168" fontId="42" fillId="6" borderId="0" xfId="0" applyNumberFormat="1" applyFont="1" applyFill="1" applyBorder="1" applyAlignment="1">
      <alignment horizontal="right"/>
    </xf>
    <xf numFmtId="168" fontId="43" fillId="6" borderId="25" xfId="0" applyNumberFormat="1" applyFont="1" applyFill="1" applyBorder="1" applyAlignment="1">
      <alignment horizontal="right"/>
    </xf>
    <xf numFmtId="0" fontId="19" fillId="6" borderId="0" xfId="0" applyFont="1" applyFill="1" applyBorder="1" applyAlignment="1"/>
    <xf numFmtId="0" fontId="19" fillId="6" borderId="25" xfId="0" applyFont="1" applyFill="1" applyBorder="1" applyAlignment="1"/>
    <xf numFmtId="0" fontId="56" fillId="6" borderId="24" xfId="0" applyFont="1" applyFill="1" applyBorder="1" applyAlignment="1">
      <alignment horizontal="left"/>
    </xf>
    <xf numFmtId="0" fontId="33" fillId="6" borderId="0" xfId="0" applyFont="1" applyFill="1" applyBorder="1" applyAlignment="1">
      <alignment horizontal="right"/>
    </xf>
    <xf numFmtId="0" fontId="20" fillId="6" borderId="24" xfId="0" applyFont="1" applyFill="1" applyBorder="1" applyAlignment="1">
      <alignment horizontal="right"/>
    </xf>
    <xf numFmtId="0" fontId="20" fillId="6" borderId="0" xfId="0" applyFont="1" applyFill="1" applyBorder="1" applyAlignment="1">
      <alignment horizontal="right"/>
    </xf>
    <xf numFmtId="0" fontId="20" fillId="6" borderId="0" xfId="0" applyFont="1" applyFill="1" applyBorder="1" applyAlignment="1">
      <alignment horizontal="left"/>
    </xf>
    <xf numFmtId="0" fontId="20" fillId="6" borderId="25" xfId="0" applyFont="1" applyFill="1" applyBorder="1" applyAlignment="1">
      <alignment horizontal="left"/>
    </xf>
    <xf numFmtId="168" fontId="32" fillId="6" borderId="0" xfId="0" applyNumberFormat="1" applyFont="1" applyFill="1" applyBorder="1" applyAlignment="1">
      <alignment horizontal="right"/>
    </xf>
    <xf numFmtId="0" fontId="4" fillId="6" borderId="0" xfId="0" applyFont="1" applyFill="1" applyBorder="1" applyAlignment="1">
      <alignment horizontal="center" vertical="center" wrapText="1"/>
    </xf>
    <xf numFmtId="0" fontId="18" fillId="6" borderId="0" xfId="0" applyFont="1" applyFill="1" applyBorder="1" applyAlignment="1">
      <alignment horizontal="center" vertical="center" wrapText="1"/>
    </xf>
    <xf numFmtId="0" fontId="56" fillId="6" borderId="63" xfId="0" applyFont="1" applyFill="1" applyBorder="1" applyAlignment="1">
      <alignment horizontal="left"/>
    </xf>
    <xf numFmtId="0" fontId="20" fillId="6" borderId="25" xfId="0" applyFont="1" applyFill="1" applyBorder="1" applyAlignment="1">
      <alignment horizontal="right"/>
    </xf>
    <xf numFmtId="0" fontId="40" fillId="6" borderId="0" xfId="0" applyFont="1" applyFill="1" applyBorder="1"/>
    <xf numFmtId="0" fontId="40" fillId="6" borderId="25" xfId="0" applyFont="1" applyFill="1" applyBorder="1"/>
    <xf numFmtId="0" fontId="56" fillId="6" borderId="24" xfId="0" applyFont="1" applyFill="1" applyBorder="1"/>
    <xf numFmtId="0" fontId="52" fillId="2" borderId="24" xfId="0" applyFont="1" applyFill="1" applyBorder="1" applyAlignment="1">
      <alignment horizontal="center"/>
    </xf>
    <xf numFmtId="0" fontId="52" fillId="2" borderId="0" xfId="0" applyFont="1" applyFill="1" applyBorder="1" applyAlignment="1">
      <alignment horizontal="left"/>
    </xf>
    <xf numFmtId="0" fontId="52" fillId="2" borderId="25" xfId="0" applyFont="1" applyFill="1" applyBorder="1" applyAlignment="1">
      <alignment horizontal="left"/>
    </xf>
    <xf numFmtId="0" fontId="56" fillId="2" borderId="0" xfId="0" applyFont="1" applyFill="1" applyBorder="1"/>
    <xf numFmtId="0" fontId="15" fillId="6" borderId="0" xfId="0" applyFont="1" applyFill="1" applyBorder="1" applyAlignment="1">
      <alignment horizontal="center"/>
    </xf>
    <xf numFmtId="0" fontId="15" fillId="6" borderId="24" xfId="0" applyFont="1" applyFill="1" applyBorder="1" applyAlignment="1">
      <alignment horizontal="center"/>
    </xf>
    <xf numFmtId="0" fontId="15" fillId="6" borderId="25" xfId="0" applyFont="1" applyFill="1" applyBorder="1" applyAlignment="1">
      <alignment horizontal="center"/>
    </xf>
    <xf numFmtId="0" fontId="57" fillId="2" borderId="21" xfId="0" applyFont="1" applyFill="1" applyBorder="1" applyAlignment="1">
      <alignment horizontal="left"/>
    </xf>
    <xf numFmtId="0" fontId="20" fillId="6" borderId="0" xfId="0" applyFont="1" applyFill="1" applyBorder="1" applyAlignment="1">
      <alignment horizontal="center"/>
    </xf>
    <xf numFmtId="0" fontId="20" fillId="6" borderId="24" xfId="0" applyFont="1" applyFill="1" applyBorder="1" applyAlignment="1">
      <alignment horizontal="center"/>
    </xf>
    <xf numFmtId="0" fontId="20" fillId="6" borderId="25" xfId="0" applyFont="1" applyFill="1" applyBorder="1" applyAlignment="1">
      <alignment horizontal="center"/>
    </xf>
    <xf numFmtId="0" fontId="20" fillId="2" borderId="24" xfId="0" applyFont="1" applyFill="1" applyBorder="1" applyAlignment="1">
      <alignment horizontal="center"/>
    </xf>
    <xf numFmtId="0" fontId="20" fillId="2" borderId="0" xfId="0" applyFont="1" applyFill="1" applyBorder="1" applyAlignment="1">
      <alignment horizontal="center"/>
    </xf>
    <xf numFmtId="0" fontId="20" fillId="2" borderId="25" xfId="0" applyFont="1" applyFill="1" applyBorder="1" applyAlignment="1">
      <alignment horizontal="center"/>
    </xf>
    <xf numFmtId="0" fontId="20" fillId="6" borderId="0" xfId="0" applyFont="1" applyFill="1" applyBorder="1" applyAlignment="1">
      <alignment horizontal="center"/>
    </xf>
    <xf numFmtId="0" fontId="20" fillId="6" borderId="24" xfId="0" applyFont="1" applyFill="1" applyBorder="1" applyAlignment="1">
      <alignment horizontal="center"/>
    </xf>
    <xf numFmtId="0" fontId="10" fillId="2" borderId="0" xfId="0" applyFont="1" applyFill="1" applyBorder="1" applyAlignment="1">
      <alignment horizontal="center"/>
    </xf>
    <xf numFmtId="168" fontId="43" fillId="2" borderId="39" xfId="0" applyNumberFormat="1" applyFont="1" applyFill="1" applyBorder="1" applyAlignment="1">
      <alignment horizontal="right"/>
    </xf>
    <xf numFmtId="168" fontId="43" fillId="2" borderId="40" xfId="0" applyNumberFormat="1" applyFont="1" applyFill="1" applyBorder="1" applyAlignment="1">
      <alignment horizontal="right"/>
    </xf>
    <xf numFmtId="0" fontId="52" fillId="2" borderId="21" xfId="0" applyFont="1" applyFill="1" applyBorder="1" applyAlignment="1">
      <alignment horizontal="left"/>
    </xf>
    <xf numFmtId="0" fontId="52" fillId="2" borderId="23" xfId="0" applyFont="1" applyFill="1" applyBorder="1" applyAlignment="1">
      <alignment horizontal="left"/>
    </xf>
    <xf numFmtId="0" fontId="10" fillId="2" borderId="39" xfId="0" applyFont="1" applyFill="1" applyBorder="1"/>
    <xf numFmtId="0" fontId="0" fillId="2" borderId="0" xfId="0" applyFill="1" applyBorder="1"/>
    <xf numFmtId="0" fontId="10" fillId="2" borderId="22" xfId="0" applyFont="1" applyFill="1" applyBorder="1" applyAlignment="1">
      <alignment horizontal="center"/>
    </xf>
    <xf numFmtId="0" fontId="57" fillId="6" borderId="22" xfId="0" applyFont="1" applyFill="1" applyBorder="1" applyAlignment="1">
      <alignment horizontal="left"/>
    </xf>
    <xf numFmtId="0" fontId="57" fillId="6" borderId="23" xfId="0" applyFont="1" applyFill="1" applyBorder="1" applyAlignment="1">
      <alignment horizontal="left"/>
    </xf>
    <xf numFmtId="0" fontId="57" fillId="2" borderId="22" xfId="0" applyFont="1" applyFill="1" applyBorder="1" applyAlignment="1">
      <alignment horizontal="left"/>
    </xf>
    <xf numFmtId="0" fontId="57" fillId="2" borderId="23" xfId="0" applyFont="1" applyFill="1" applyBorder="1" applyAlignment="1">
      <alignment horizontal="left"/>
    </xf>
    <xf numFmtId="0" fontId="57" fillId="2" borderId="22" xfId="0" applyFont="1" applyFill="1" applyBorder="1" applyAlignment="1">
      <alignment horizontal="right"/>
    </xf>
    <xf numFmtId="0" fontId="15" fillId="2" borderId="0" xfId="0" applyFont="1" applyFill="1" applyBorder="1" applyAlignment="1">
      <alignment horizontal="right" vertical="top"/>
    </xf>
    <xf numFmtId="0" fontId="57" fillId="2" borderId="21" xfId="0" applyFont="1" applyFill="1" applyBorder="1" applyAlignment="1">
      <alignment horizontal="left"/>
    </xf>
    <xf numFmtId="0" fontId="0" fillId="2" borderId="0" xfId="0" applyFill="1" applyBorder="1" applyAlignment="1">
      <alignment horizontal="center"/>
    </xf>
    <xf numFmtId="0" fontId="57" fillId="6" borderId="21" xfId="0" applyFont="1" applyFill="1" applyBorder="1" applyAlignment="1">
      <alignment horizontal="left"/>
    </xf>
    <xf numFmtId="0" fontId="0" fillId="2" borderId="0" xfId="0" applyFill="1" applyBorder="1"/>
    <xf numFmtId="0" fontId="15" fillId="2" borderId="0" xfId="0" applyFont="1" applyFill="1" applyBorder="1" applyAlignment="1">
      <alignment horizontal="left"/>
    </xf>
    <xf numFmtId="0" fontId="15" fillId="2" borderId="25" xfId="0" applyFont="1" applyFill="1" applyBorder="1" applyAlignment="1">
      <alignment horizontal="left"/>
    </xf>
    <xf numFmtId="0" fontId="7" fillId="2" borderId="68" xfId="0" applyFont="1" applyFill="1" applyBorder="1" applyAlignment="1">
      <alignment horizontal="center"/>
    </xf>
    <xf numFmtId="0" fontId="0" fillId="2" borderId="22" xfId="0" applyFill="1" applyBorder="1" applyAlignment="1">
      <alignment horizontal="center"/>
    </xf>
    <xf numFmtId="0" fontId="7" fillId="2" borderId="24" xfId="0" applyFont="1" applyFill="1" applyBorder="1" applyAlignment="1">
      <alignment horizontal="center"/>
    </xf>
    <xf numFmtId="0" fontId="7" fillId="2" borderId="0" xfId="0" applyFont="1" applyFill="1" applyBorder="1" applyAlignment="1">
      <alignment horizontal="center"/>
    </xf>
    <xf numFmtId="0" fontId="7" fillId="2" borderId="24" xfId="0" applyFont="1" applyFill="1" applyBorder="1" applyAlignment="1">
      <alignment horizontal="left"/>
    </xf>
    <xf numFmtId="0" fontId="7" fillId="2" borderId="0" xfId="0" applyFont="1" applyFill="1" applyBorder="1" applyAlignment="1">
      <alignment horizontal="left"/>
    </xf>
    <xf numFmtId="164" fontId="7" fillId="2" borderId="0" xfId="0" applyNumberFormat="1" applyFont="1" applyFill="1" applyBorder="1"/>
    <xf numFmtId="0" fontId="7" fillId="2" borderId="64" xfId="0" applyFont="1" applyFill="1" applyBorder="1" applyAlignment="1">
      <alignment horizontal="left"/>
    </xf>
    <xf numFmtId="0" fontId="15" fillId="2" borderId="65" xfId="0" applyFont="1" applyFill="1" applyBorder="1" applyAlignment="1">
      <alignment horizontal="left"/>
    </xf>
    <xf numFmtId="0" fontId="15" fillId="2" borderId="66" xfId="0" applyFont="1" applyFill="1" applyBorder="1" applyAlignment="1">
      <alignment horizontal="left"/>
    </xf>
    <xf numFmtId="0" fontId="7" fillId="2" borderId="65" xfId="0" applyFont="1" applyFill="1" applyBorder="1" applyAlignment="1">
      <alignment horizontal="left"/>
    </xf>
    <xf numFmtId="0" fontId="7" fillId="2" borderId="39" xfId="0" applyFont="1" applyFill="1" applyBorder="1" applyAlignment="1">
      <alignment horizontal="center"/>
    </xf>
    <xf numFmtId="0" fontId="7" fillId="2" borderId="25" xfId="0" applyFont="1" applyFill="1" applyBorder="1" applyAlignment="1">
      <alignment horizontal="left"/>
    </xf>
    <xf numFmtId="0" fontId="7" fillId="2" borderId="66" xfId="0" applyFont="1" applyFill="1" applyBorder="1" applyAlignment="1">
      <alignment horizontal="left"/>
    </xf>
    <xf numFmtId="0" fontId="10" fillId="2" borderId="22" xfId="0" applyFont="1" applyFill="1" applyBorder="1" applyAlignment="1">
      <alignment horizontal="center"/>
    </xf>
    <xf numFmtId="0" fontId="7" fillId="2" borderId="38" xfId="0" applyFont="1" applyFill="1" applyBorder="1" applyAlignment="1">
      <alignment horizontal="left"/>
    </xf>
    <xf numFmtId="0" fontId="7" fillId="2" borderId="39" xfId="0" applyFont="1" applyFill="1" applyBorder="1" applyAlignment="1">
      <alignment horizontal="left"/>
    </xf>
    <xf numFmtId="0" fontId="46" fillId="2" borderId="0" xfId="0" applyFont="1" applyFill="1" applyBorder="1" applyAlignment="1">
      <alignment horizontal="left"/>
    </xf>
    <xf numFmtId="0" fontId="3" fillId="6" borderId="0" xfId="0" applyFont="1" applyFill="1" applyBorder="1" applyAlignment="1">
      <alignment horizontal="center" vertical="center"/>
    </xf>
    <xf numFmtId="168" fontId="43" fillId="2" borderId="38" xfId="0" applyNumberFormat="1" applyFont="1" applyFill="1" applyBorder="1" applyAlignment="1">
      <alignment horizontal="center"/>
    </xf>
    <xf numFmtId="0" fontId="0" fillId="2" borderId="67" xfId="0" applyFill="1" applyBorder="1"/>
    <xf numFmtId="0" fontId="0" fillId="2" borderId="68" xfId="0" applyFill="1" applyBorder="1"/>
    <xf numFmtId="0" fontId="7" fillId="2" borderId="69" xfId="0" applyFont="1" applyFill="1" applyBorder="1" applyAlignment="1">
      <alignment horizontal="left"/>
    </xf>
    <xf numFmtId="164" fontId="43" fillId="2" borderId="68" xfId="0" applyNumberFormat="1" applyFont="1" applyFill="1" applyBorder="1" applyAlignment="1">
      <alignment horizontal="right"/>
    </xf>
    <xf numFmtId="0" fontId="0" fillId="2" borderId="49" xfId="0" applyFill="1" applyBorder="1" applyAlignment="1">
      <alignment horizontal="left"/>
    </xf>
    <xf numFmtId="0" fontId="0" fillId="2" borderId="0" xfId="0" applyFill="1" applyBorder="1" applyAlignment="1">
      <alignment horizontal="left"/>
    </xf>
    <xf numFmtId="164" fontId="43" fillId="2" borderId="40" xfId="0" applyNumberFormat="1" applyFont="1" applyFill="1" applyBorder="1" applyAlignment="1"/>
    <xf numFmtId="0" fontId="0" fillId="2" borderId="71" xfId="0" applyFill="1" applyBorder="1"/>
    <xf numFmtId="0" fontId="0" fillId="2" borderId="72" xfId="0" applyFill="1" applyBorder="1"/>
    <xf numFmtId="164" fontId="7" fillId="2" borderId="25" xfId="0" applyNumberFormat="1" applyFont="1" applyFill="1" applyBorder="1" applyAlignment="1">
      <alignment vertical="top"/>
    </xf>
    <xf numFmtId="164" fontId="43" fillId="2" borderId="25" xfId="0" applyNumberFormat="1" applyFont="1" applyFill="1" applyBorder="1" applyAlignment="1">
      <alignment vertical="top"/>
    </xf>
    <xf numFmtId="164" fontId="43" fillId="2" borderId="40" xfId="0" applyNumberFormat="1" applyFont="1" applyFill="1" applyBorder="1" applyAlignment="1">
      <alignment vertical="top"/>
    </xf>
    <xf numFmtId="0" fontId="0" fillId="2" borderId="65" xfId="0" applyFill="1" applyBorder="1"/>
    <xf numFmtId="0" fontId="0" fillId="2" borderId="66" xfId="0" applyFill="1" applyBorder="1"/>
    <xf numFmtId="164" fontId="43" fillId="2" borderId="25" xfId="0" applyNumberFormat="1" applyFont="1" applyFill="1" applyBorder="1" applyAlignment="1"/>
    <xf numFmtId="0" fontId="7" fillId="2" borderId="0" xfId="0" applyFont="1" applyFill="1" applyBorder="1" applyAlignment="1"/>
    <xf numFmtId="0" fontId="7" fillId="6" borderId="24" xfId="0" applyFont="1" applyFill="1" applyBorder="1" applyAlignment="1">
      <alignment horizontal="center"/>
    </xf>
    <xf numFmtId="0" fontId="7" fillId="6" borderId="0" xfId="0" applyFont="1" applyFill="1" applyBorder="1" applyAlignment="1">
      <alignment horizontal="center"/>
    </xf>
    <xf numFmtId="164" fontId="7" fillId="6" borderId="0" xfId="0" applyNumberFormat="1" applyFont="1" applyFill="1" applyBorder="1"/>
    <xf numFmtId="0" fontId="7" fillId="6" borderId="0" xfId="0" applyFont="1" applyFill="1" applyBorder="1"/>
    <xf numFmtId="164" fontId="7" fillId="6" borderId="39" xfId="0" applyNumberFormat="1" applyFont="1" applyFill="1" applyBorder="1"/>
    <xf numFmtId="164" fontId="43" fillId="6" borderId="39" xfId="0" applyNumberFormat="1" applyFont="1" applyFill="1" applyBorder="1"/>
    <xf numFmtId="0" fontId="57" fillId="6" borderId="21" xfId="0" applyFont="1" applyFill="1" applyBorder="1" applyAlignment="1">
      <alignment horizontal="left"/>
    </xf>
    <xf numFmtId="0" fontId="20" fillId="2" borderId="24" xfId="0" applyFont="1" applyFill="1" applyBorder="1" applyAlignment="1">
      <alignment horizontal="center"/>
    </xf>
    <xf numFmtId="0" fontId="20" fillId="2" borderId="0" xfId="0" applyFont="1" applyFill="1" applyBorder="1" applyAlignment="1">
      <alignment horizontal="center"/>
    </xf>
    <xf numFmtId="0" fontId="20" fillId="6" borderId="0" xfId="0" applyFont="1" applyFill="1" applyBorder="1" applyAlignment="1">
      <alignment horizontal="center"/>
    </xf>
    <xf numFmtId="0" fontId="15" fillId="2" borderId="0" xfId="0" applyFont="1" applyFill="1" applyBorder="1" applyAlignment="1">
      <alignment horizontal="center"/>
    </xf>
    <xf numFmtId="0" fontId="20" fillId="6" borderId="24" xfId="0" applyFont="1" applyFill="1" applyBorder="1" applyAlignment="1">
      <alignment horizontal="center"/>
    </xf>
    <xf numFmtId="0" fontId="20" fillId="2" borderId="25" xfId="0" applyFont="1" applyFill="1" applyBorder="1" applyAlignment="1">
      <alignment horizontal="center"/>
    </xf>
    <xf numFmtId="0" fontId="10" fillId="6" borderId="24" xfId="0" applyFont="1" applyFill="1" applyBorder="1" applyAlignment="1">
      <alignment horizontal="left"/>
    </xf>
    <xf numFmtId="0" fontId="10" fillId="6" borderId="0" xfId="0" applyFont="1" applyFill="1" applyBorder="1" applyAlignment="1">
      <alignment horizontal="left"/>
    </xf>
    <xf numFmtId="0" fontId="15" fillId="2" borderId="24" xfId="0" applyFont="1" applyFill="1" applyBorder="1" applyAlignment="1">
      <alignment horizontal="center"/>
    </xf>
    <xf numFmtId="0" fontId="15" fillId="2" borderId="25" xfId="0" applyFont="1" applyFill="1" applyBorder="1" applyAlignment="1">
      <alignment horizontal="center"/>
    </xf>
    <xf numFmtId="0" fontId="32" fillId="2" borderId="24" xfId="0" applyFont="1" applyFill="1" applyBorder="1" applyAlignment="1">
      <alignment horizontal="right"/>
    </xf>
    <xf numFmtId="0" fontId="32" fillId="2" borderId="0" xfId="0" applyFont="1" applyFill="1" applyBorder="1" applyAlignment="1">
      <alignment horizontal="right"/>
    </xf>
    <xf numFmtId="0" fontId="9" fillId="2" borderId="0" xfId="1" applyFill="1" applyBorder="1" applyAlignment="1" applyProtection="1">
      <alignment horizontal="left" vertical="center" readingOrder="1"/>
    </xf>
    <xf numFmtId="0" fontId="32" fillId="2" borderId="0" xfId="0" applyFont="1" applyFill="1" applyBorder="1" applyAlignment="1">
      <alignment horizontal="center"/>
    </xf>
    <xf numFmtId="0" fontId="35" fillId="2" borderId="0" xfId="0" applyFont="1" applyFill="1" applyBorder="1" applyAlignment="1">
      <alignment horizontal="right"/>
    </xf>
    <xf numFmtId="0" fontId="0" fillId="6" borderId="0" xfId="0" applyFill="1" applyBorder="1" applyAlignment="1">
      <alignment horizontal="center"/>
    </xf>
    <xf numFmtId="0" fontId="20" fillId="4" borderId="0" xfId="0" applyFont="1" applyFill="1" applyBorder="1" applyAlignment="1">
      <alignment horizontal="center"/>
    </xf>
    <xf numFmtId="0" fontId="20" fillId="4" borderId="25" xfId="0" applyFont="1" applyFill="1" applyBorder="1" applyAlignment="1">
      <alignment horizontal="center"/>
    </xf>
    <xf numFmtId="0" fontId="36" fillId="2" borderId="0" xfId="0" applyFont="1" applyFill="1" applyBorder="1"/>
    <xf numFmtId="0" fontId="36" fillId="2" borderId="25" xfId="0" applyFont="1" applyFill="1" applyBorder="1"/>
    <xf numFmtId="0" fontId="53" fillId="2" borderId="26" xfId="0" applyFont="1" applyFill="1" applyBorder="1"/>
    <xf numFmtId="0" fontId="53" fillId="2" borderId="27" xfId="0" applyFont="1" applyFill="1" applyBorder="1"/>
    <xf numFmtId="0" fontId="53" fillId="2" borderId="28" xfId="0" applyFont="1" applyFill="1" applyBorder="1"/>
    <xf numFmtId="0" fontId="52" fillId="2" borderId="21" xfId="0" applyFont="1" applyFill="1" applyBorder="1" applyAlignment="1">
      <alignment horizontal="left"/>
    </xf>
    <xf numFmtId="0" fontId="52" fillId="2" borderId="22" xfId="0" applyFont="1" applyFill="1" applyBorder="1" applyAlignment="1">
      <alignment horizontal="left"/>
    </xf>
    <xf numFmtId="0" fontId="10" fillId="2" borderId="38" xfId="0" applyFont="1" applyFill="1" applyBorder="1"/>
    <xf numFmtId="0" fontId="10" fillId="2" borderId="39" xfId="0" applyFont="1" applyFill="1" applyBorder="1"/>
    <xf numFmtId="0" fontId="32" fillId="2" borderId="30" xfId="0" applyFont="1" applyFill="1" applyBorder="1" applyAlignment="1">
      <alignment horizontal="right"/>
    </xf>
    <xf numFmtId="0" fontId="0" fillId="2" borderId="0" xfId="0" applyFill="1" applyBorder="1"/>
    <xf numFmtId="0" fontId="12" fillId="2" borderId="0" xfId="0" applyFont="1" applyFill="1" applyBorder="1" applyAlignment="1">
      <alignment horizontal="center" vertical="center"/>
    </xf>
    <xf numFmtId="0" fontId="6" fillId="2" borderId="0" xfId="0" applyFont="1" applyFill="1" applyBorder="1"/>
    <xf numFmtId="0" fontId="56" fillId="6" borderId="0" xfId="0" applyFont="1" applyFill="1" applyBorder="1"/>
    <xf numFmtId="0" fontId="56" fillId="6" borderId="39" xfId="0" applyFont="1" applyFill="1" applyBorder="1"/>
    <xf numFmtId="0" fontId="61" fillId="6" borderId="24" xfId="0" applyFont="1" applyFill="1" applyBorder="1"/>
    <xf numFmtId="168" fontId="56" fillId="6" borderId="0" xfId="0" applyNumberFormat="1" applyFont="1" applyFill="1" applyBorder="1" applyAlignment="1">
      <alignment horizontal="center"/>
    </xf>
    <xf numFmtId="0" fontId="4" fillId="2" borderId="24" xfId="0" applyFont="1" applyFill="1" applyBorder="1" applyAlignment="1">
      <alignment horizontal="center" vertical="center" wrapText="1"/>
    </xf>
    <xf numFmtId="0" fontId="18" fillId="2" borderId="24" xfId="0" applyFont="1" applyFill="1" applyBorder="1" applyAlignment="1">
      <alignment horizontal="center" vertical="center" wrapText="1"/>
    </xf>
    <xf numFmtId="168" fontId="42" fillId="2" borderId="24" xfId="0" applyNumberFormat="1" applyFont="1" applyFill="1" applyBorder="1" applyAlignment="1">
      <alignment horizontal="right"/>
    </xf>
    <xf numFmtId="168" fontId="42" fillId="2" borderId="25" xfId="0" applyNumberFormat="1" applyFont="1" applyFill="1" applyBorder="1" applyAlignment="1">
      <alignment horizontal="right"/>
    </xf>
    <xf numFmtId="0" fontId="37" fillId="2" borderId="0" xfId="0" applyFont="1" applyFill="1" applyBorder="1" applyAlignment="1">
      <alignment horizontal="right" vertical="center"/>
    </xf>
    <xf numFmtId="0" fontId="69" fillId="2" borderId="21" xfId="0" applyFont="1" applyFill="1" applyBorder="1" applyAlignment="1">
      <alignment horizontal="left"/>
    </xf>
    <xf numFmtId="0" fontId="69" fillId="2" borderId="22" xfId="0" applyFont="1" applyFill="1" applyBorder="1" applyAlignment="1">
      <alignment horizontal="left"/>
    </xf>
    <xf numFmtId="0" fontId="70" fillId="2" borderId="22" xfId="0" applyFont="1" applyFill="1" applyBorder="1" applyAlignment="1">
      <alignment horizontal="left"/>
    </xf>
    <xf numFmtId="0" fontId="69" fillId="6" borderId="21" xfId="0" applyFont="1" applyFill="1" applyBorder="1" applyAlignment="1">
      <alignment horizontal="left"/>
    </xf>
    <xf numFmtId="0" fontId="69" fillId="6" borderId="22" xfId="0" applyFont="1" applyFill="1" applyBorder="1" applyAlignment="1">
      <alignment horizontal="left"/>
    </xf>
    <xf numFmtId="0" fontId="69" fillId="6" borderId="23" xfId="0" applyFont="1" applyFill="1" applyBorder="1" applyAlignment="1">
      <alignment horizontal="left"/>
    </xf>
    <xf numFmtId="0" fontId="56" fillId="2" borderId="38" xfId="0" applyFont="1" applyFill="1" applyBorder="1" applyAlignment="1">
      <alignment horizontal="left"/>
    </xf>
    <xf numFmtId="0" fontId="56" fillId="6" borderId="38" xfId="0" applyFont="1" applyFill="1" applyBorder="1" applyAlignment="1">
      <alignment horizontal="left"/>
    </xf>
    <xf numFmtId="0" fontId="15" fillId="4" borderId="0" xfId="0" applyFont="1" applyFill="1" applyBorder="1"/>
    <xf numFmtId="0" fontId="0" fillId="2" borderId="0" xfId="0" applyFill="1" applyBorder="1"/>
    <xf numFmtId="0" fontId="71" fillId="2" borderId="22" xfId="0" applyFont="1" applyFill="1" applyBorder="1" applyAlignment="1">
      <alignment horizontal="right"/>
    </xf>
    <xf numFmtId="0" fontId="62" fillId="2" borderId="23" xfId="0" applyFont="1" applyFill="1" applyBorder="1" applyAlignment="1">
      <alignment horizontal="right"/>
    </xf>
    <xf numFmtId="0" fontId="39" fillId="2" borderId="24" xfId="0" applyFont="1" applyFill="1" applyBorder="1" applyAlignment="1">
      <alignment horizontal="left"/>
    </xf>
    <xf numFmtId="0" fontId="0" fillId="2" borderId="0" xfId="0" applyFill="1" applyBorder="1"/>
    <xf numFmtId="0" fontId="0" fillId="2" borderId="0" xfId="0" applyFill="1" applyBorder="1"/>
    <xf numFmtId="0" fontId="57" fillId="6" borderId="21" xfId="0" applyFont="1" applyFill="1" applyBorder="1" applyAlignment="1"/>
    <xf numFmtId="0" fontId="0" fillId="2" borderId="24" xfId="0" applyFill="1" applyBorder="1" applyAlignment="1">
      <alignment horizontal="center" vertical="center" wrapText="1"/>
    </xf>
    <xf numFmtId="0" fontId="15" fillId="2" borderId="0" xfId="0" applyFont="1" applyFill="1" applyBorder="1" applyAlignment="1">
      <alignment horizontal="right" vertical="center" wrapText="1"/>
    </xf>
    <xf numFmtId="9" fontId="20" fillId="2" borderId="25" xfId="4" applyFont="1" applyFill="1" applyBorder="1" applyAlignment="1" applyProtection="1">
      <alignment horizontal="right" wrapText="1" readingOrder="1"/>
    </xf>
    <xf numFmtId="14" fontId="7" fillId="2" borderId="0" xfId="1" applyNumberFormat="1" applyFont="1" applyFill="1" applyBorder="1" applyAlignment="1" applyProtection="1">
      <alignment wrapText="1" readingOrder="1"/>
    </xf>
    <xf numFmtId="0" fontId="32" fillId="2" borderId="0" xfId="0" applyFont="1" applyFill="1" applyBorder="1" applyAlignment="1"/>
    <xf numFmtId="0" fontId="0" fillId="2" borderId="0" xfId="0" applyFill="1" applyBorder="1" applyAlignment="1">
      <alignment horizontal="left" vertical="center" wrapText="1"/>
    </xf>
    <xf numFmtId="0" fontId="15" fillId="2" borderId="25" xfId="0" applyFont="1" applyFill="1" applyBorder="1" applyAlignment="1">
      <alignment horizontal="center" vertical="center" wrapText="1"/>
    </xf>
    <xf numFmtId="0" fontId="15" fillId="2" borderId="25" xfId="0" applyFont="1" applyFill="1" applyBorder="1" applyAlignment="1">
      <alignment horizontal="right" vertical="center"/>
    </xf>
    <xf numFmtId="0" fontId="15" fillId="2" borderId="25" xfId="0" applyFont="1" applyFill="1" applyBorder="1" applyAlignment="1">
      <alignment horizontal="center" vertical="top" wrapText="1"/>
    </xf>
    <xf numFmtId="0" fontId="15" fillId="6" borderId="0" xfId="0" applyFont="1" applyFill="1" applyBorder="1" applyAlignment="1"/>
    <xf numFmtId="0" fontId="15" fillId="6" borderId="24" xfId="0" applyFont="1" applyFill="1" applyBorder="1" applyAlignment="1"/>
    <xf numFmtId="168" fontId="14" fillId="2" borderId="39" xfId="0" applyNumberFormat="1" applyFont="1" applyFill="1" applyBorder="1" applyAlignment="1">
      <alignment horizontal="right"/>
    </xf>
    <xf numFmtId="168" fontId="14" fillId="2" borderId="40" xfId="0" applyNumberFormat="1" applyFont="1" applyFill="1" applyBorder="1" applyAlignment="1">
      <alignment horizontal="right"/>
    </xf>
    <xf numFmtId="168" fontId="14" fillId="6" borderId="39" xfId="0" applyNumberFormat="1" applyFont="1" applyFill="1" applyBorder="1" applyAlignment="1">
      <alignment horizontal="right"/>
    </xf>
    <xf numFmtId="168" fontId="14" fillId="6" borderId="40" xfId="0" applyNumberFormat="1" applyFont="1" applyFill="1" applyBorder="1" applyAlignment="1">
      <alignment horizontal="right"/>
    </xf>
    <xf numFmtId="168" fontId="14" fillId="6" borderId="26" xfId="0" applyNumberFormat="1" applyFont="1" applyFill="1" applyBorder="1" applyAlignment="1">
      <alignment horizontal="right"/>
    </xf>
    <xf numFmtId="168" fontId="14" fillId="6" borderId="27" xfId="0" applyNumberFormat="1" applyFont="1" applyFill="1" applyBorder="1" applyAlignment="1">
      <alignment horizontal="right"/>
    </xf>
    <xf numFmtId="168" fontId="14" fillId="6" borderId="28" xfId="0" applyNumberFormat="1" applyFont="1" applyFill="1" applyBorder="1" applyAlignment="1">
      <alignment horizontal="right"/>
    </xf>
    <xf numFmtId="168" fontId="14" fillId="6" borderId="26" xfId="0" applyNumberFormat="1" applyFont="1" applyFill="1" applyBorder="1" applyAlignment="1">
      <alignment horizontal="left"/>
    </xf>
    <xf numFmtId="168" fontId="14" fillId="2" borderId="38" xfId="0" applyNumberFormat="1" applyFont="1" applyFill="1" applyBorder="1" applyAlignment="1">
      <alignment horizontal="right"/>
    </xf>
    <xf numFmtId="0" fontId="38" fillId="7" borderId="0" xfId="0" applyFont="1" applyFill="1" applyBorder="1" applyAlignment="1">
      <alignment horizontal="center"/>
    </xf>
    <xf numFmtId="0" fontId="38" fillId="7" borderId="24" xfId="0" applyFont="1" applyFill="1" applyBorder="1" applyAlignment="1">
      <alignment horizontal="center"/>
    </xf>
    <xf numFmtId="0" fontId="15" fillId="2" borderId="44" xfId="0" applyFont="1" applyFill="1" applyBorder="1" applyAlignment="1">
      <alignment horizontal="center" vertical="top" wrapText="1"/>
    </xf>
    <xf numFmtId="0" fontId="0" fillId="2" borderId="25" xfId="0" applyFill="1" applyBorder="1" applyAlignment="1">
      <alignment horizontal="center" vertical="top" wrapText="1"/>
    </xf>
    <xf numFmtId="0" fontId="15" fillId="2" borderId="24" xfId="0" applyFont="1" applyFill="1" applyBorder="1" applyAlignment="1">
      <alignment wrapText="1"/>
    </xf>
    <xf numFmtId="0" fontId="56" fillId="2" borderId="24" xfId="0" applyFont="1" applyFill="1" applyBorder="1" applyAlignment="1">
      <alignment horizontal="center"/>
    </xf>
    <xf numFmtId="0" fontId="56" fillId="2" borderId="0" xfId="0" applyFont="1" applyFill="1" applyBorder="1" applyAlignment="1">
      <alignment horizontal="center"/>
    </xf>
    <xf numFmtId="0" fontId="59" fillId="2" borderId="22" xfId="0" applyFont="1" applyFill="1" applyBorder="1" applyAlignment="1">
      <alignment horizontal="left"/>
    </xf>
    <xf numFmtId="0" fontId="59" fillId="2" borderId="23" xfId="0" applyFont="1" applyFill="1" applyBorder="1" applyAlignment="1">
      <alignment horizontal="left"/>
    </xf>
    <xf numFmtId="0" fontId="20" fillId="2" borderId="24" xfId="0" applyFont="1" applyFill="1" applyBorder="1" applyAlignment="1">
      <alignment horizontal="center"/>
    </xf>
    <xf numFmtId="0" fontId="20" fillId="2" borderId="0" xfId="0" applyFont="1" applyFill="1" applyBorder="1" applyAlignment="1">
      <alignment horizontal="center"/>
    </xf>
    <xf numFmtId="0" fontId="20" fillId="6" borderId="0" xfId="0" applyFont="1" applyFill="1" applyBorder="1" applyAlignment="1">
      <alignment horizontal="center"/>
    </xf>
    <xf numFmtId="0" fontId="20" fillId="6" borderId="24" xfId="0" applyFont="1" applyFill="1" applyBorder="1" applyAlignment="1">
      <alignment horizontal="center"/>
    </xf>
    <xf numFmtId="0" fontId="20" fillId="2" borderId="25" xfId="0" applyFont="1" applyFill="1" applyBorder="1" applyAlignment="1">
      <alignment horizontal="center"/>
    </xf>
    <xf numFmtId="0" fontId="32" fillId="2" borderId="24" xfId="0" applyFont="1" applyFill="1" applyBorder="1" applyAlignment="1">
      <alignment horizontal="right"/>
    </xf>
    <xf numFmtId="0" fontId="32" fillId="2" borderId="0" xfId="0" applyFont="1" applyFill="1" applyBorder="1" applyAlignment="1">
      <alignment horizontal="right"/>
    </xf>
    <xf numFmtId="9" fontId="20" fillId="2" borderId="0" xfId="4" applyFont="1" applyFill="1" applyBorder="1" applyAlignment="1" applyProtection="1">
      <alignment horizontal="right" vertical="center" wrapText="1" readingOrder="1"/>
    </xf>
    <xf numFmtId="9" fontId="20" fillId="2" borderId="25" xfId="4" applyFont="1" applyFill="1" applyBorder="1" applyAlignment="1" applyProtection="1">
      <alignment horizontal="right" vertical="center" wrapText="1" readingOrder="1"/>
    </xf>
    <xf numFmtId="0" fontId="32" fillId="2" borderId="0" xfId="0" applyFont="1" applyFill="1" applyBorder="1" applyAlignment="1">
      <alignment horizontal="center"/>
    </xf>
    <xf numFmtId="0" fontId="20" fillId="4" borderId="0" xfId="0" applyFont="1" applyFill="1" applyBorder="1" applyAlignment="1">
      <alignment horizontal="center"/>
    </xf>
    <xf numFmtId="0" fontId="20" fillId="4" borderId="25" xfId="0" applyFont="1" applyFill="1" applyBorder="1" applyAlignment="1">
      <alignment horizontal="center"/>
    </xf>
    <xf numFmtId="0" fontId="56" fillId="2" borderId="25" xfId="0" applyFont="1" applyFill="1" applyBorder="1" applyAlignment="1">
      <alignment horizontal="center"/>
    </xf>
    <xf numFmtId="0" fontId="39" fillId="2" borderId="0" xfId="0" applyFont="1" applyFill="1" applyBorder="1" applyAlignment="1"/>
    <xf numFmtId="0" fontId="39" fillId="2" borderId="25" xfId="0" applyFont="1" applyFill="1" applyBorder="1" applyAlignment="1"/>
    <xf numFmtId="0" fontId="61" fillId="2" borderId="21" xfId="0" applyFont="1" applyFill="1" applyBorder="1" applyAlignment="1">
      <alignment horizontal="left"/>
    </xf>
    <xf numFmtId="0" fontId="61" fillId="2" borderId="22" xfId="0" applyFont="1" applyFill="1" applyBorder="1" applyAlignment="1">
      <alignment horizontal="left"/>
    </xf>
    <xf numFmtId="0" fontId="61" fillId="2" borderId="23" xfId="0" applyFont="1" applyFill="1" applyBorder="1" applyAlignment="1">
      <alignment horizontal="left"/>
    </xf>
    <xf numFmtId="0" fontId="61" fillId="6" borderId="21" xfId="0" applyFont="1" applyFill="1" applyBorder="1" applyAlignment="1">
      <alignment horizontal="left"/>
    </xf>
    <xf numFmtId="0" fontId="61" fillId="6" borderId="22" xfId="0" applyFont="1" applyFill="1" applyBorder="1" applyAlignment="1">
      <alignment horizontal="left"/>
    </xf>
    <xf numFmtId="0" fontId="61" fillId="6" borderId="23" xfId="0" applyFont="1" applyFill="1" applyBorder="1" applyAlignment="1">
      <alignment horizontal="left"/>
    </xf>
    <xf numFmtId="0" fontId="52" fillId="2" borderId="21" xfId="0" applyFont="1" applyFill="1" applyBorder="1" applyAlignment="1">
      <alignment horizontal="left"/>
    </xf>
    <xf numFmtId="0" fontId="52" fillId="2" borderId="22" xfId="0" applyFont="1" applyFill="1" applyBorder="1" applyAlignment="1">
      <alignment horizontal="left"/>
    </xf>
    <xf numFmtId="0" fontId="7" fillId="2" borderId="0" xfId="0" applyFont="1" applyFill="1" applyBorder="1" applyAlignment="1">
      <alignment horizontal="center"/>
    </xf>
    <xf numFmtId="0" fontId="7" fillId="6" borderId="24" xfId="0" applyFont="1" applyFill="1" applyBorder="1" applyAlignment="1">
      <alignment horizontal="left"/>
    </xf>
    <xf numFmtId="0" fontId="7" fillId="2" borderId="0" xfId="0" applyFont="1" applyFill="1" applyBorder="1"/>
    <xf numFmtId="0" fontId="56" fillId="2" borderId="0" xfId="3" applyNumberFormat="1" applyFont="1" applyFill="1" applyBorder="1" applyAlignment="1">
      <alignment horizontal="center"/>
    </xf>
    <xf numFmtId="0" fontId="74" fillId="3" borderId="0" xfId="0" applyFont="1" applyFill="1" applyBorder="1"/>
    <xf numFmtId="0" fontId="74" fillId="2" borderId="0" xfId="0" applyFont="1" applyFill="1" applyBorder="1"/>
    <xf numFmtId="0" fontId="56" fillId="3" borderId="0" xfId="0" applyFont="1" applyFill="1" applyBorder="1"/>
    <xf numFmtId="0" fontId="56" fillId="2" borderId="8" xfId="0" applyFont="1" applyFill="1" applyBorder="1"/>
    <xf numFmtId="0" fontId="56" fillId="2" borderId="0" xfId="0" applyFont="1" applyFill="1" applyBorder="1" applyAlignment="1">
      <alignment horizontal="center" vertical="center" wrapText="1"/>
    </xf>
    <xf numFmtId="0" fontId="75" fillId="2" borderId="0" xfId="3" applyNumberFormat="1" applyFont="1" applyFill="1" applyBorder="1" applyAlignment="1">
      <alignment horizontal="center"/>
    </xf>
    <xf numFmtId="0" fontId="76" fillId="2" borderId="11" xfId="0" applyFont="1" applyFill="1" applyBorder="1" applyAlignment="1" applyProtection="1">
      <alignment horizontal="center" vertical="center"/>
      <protection locked="0"/>
    </xf>
    <xf numFmtId="0" fontId="56" fillId="2" borderId="7" xfId="0" applyFont="1" applyFill="1" applyBorder="1" applyAlignment="1">
      <alignment horizontal="center"/>
    </xf>
    <xf numFmtId="0" fontId="56" fillId="2" borderId="0" xfId="0" applyFont="1" applyFill="1" applyBorder="1" applyAlignment="1">
      <alignment horizontal="right" vertical="center" wrapText="1" indent="1" readingOrder="1"/>
    </xf>
    <xf numFmtId="0" fontId="56" fillId="2" borderId="0" xfId="3" applyNumberFormat="1" applyFont="1" applyFill="1" applyBorder="1" applyAlignment="1">
      <alignment horizontal="center" vertical="center" wrapText="1"/>
    </xf>
    <xf numFmtId="0" fontId="56" fillId="2" borderId="22" xfId="0" applyFont="1" applyFill="1" applyBorder="1"/>
    <xf numFmtId="0" fontId="77" fillId="2" borderId="22" xfId="0" applyFont="1" applyFill="1" applyBorder="1" applyAlignment="1">
      <alignment horizontal="center" vertical="center"/>
    </xf>
    <xf numFmtId="9" fontId="42" fillId="2" borderId="22" xfId="0" applyNumberFormat="1" applyFont="1" applyFill="1" applyBorder="1" applyAlignment="1">
      <alignment horizontal="left"/>
    </xf>
    <xf numFmtId="0" fontId="7" fillId="2" borderId="22" xfId="0" applyFont="1" applyFill="1" applyBorder="1" applyAlignment="1">
      <alignment horizontal="right" vertical="center" wrapText="1" indent="1" readingOrder="1"/>
    </xf>
    <xf numFmtId="0" fontId="79" fillId="2" borderId="11" xfId="0" applyFont="1" applyFill="1" applyBorder="1" applyAlignment="1" applyProtection="1">
      <alignment horizontal="center" vertical="center"/>
      <protection locked="0"/>
    </xf>
    <xf numFmtId="1" fontId="56" fillId="2" borderId="12" xfId="0" applyNumberFormat="1" applyFont="1" applyFill="1" applyBorder="1" applyAlignment="1">
      <alignment horizontal="center"/>
    </xf>
    <xf numFmtId="0" fontId="80" fillId="2" borderId="0" xfId="0" applyFont="1" applyFill="1" applyBorder="1" applyAlignment="1">
      <alignment horizontal="center" vertical="center"/>
    </xf>
    <xf numFmtId="0" fontId="39" fillId="2" borderId="0" xfId="0" applyFont="1" applyFill="1" applyBorder="1" applyAlignment="1">
      <alignment horizontal="right" vertical="center" wrapText="1" indent="1" readingOrder="1"/>
    </xf>
    <xf numFmtId="0" fontId="77" fillId="2" borderId="0" xfId="0" applyFont="1" applyFill="1" applyBorder="1" applyAlignment="1">
      <alignment horizontal="center" vertical="center"/>
    </xf>
    <xf numFmtId="0" fontId="81" fillId="3" borderId="0" xfId="3" applyNumberFormat="1" applyFont="1" applyFill="1" applyBorder="1" applyAlignment="1">
      <alignment horizontal="left"/>
    </xf>
    <xf numFmtId="0" fontId="82" fillId="2" borderId="0" xfId="0" applyFont="1" applyFill="1" applyBorder="1" applyAlignment="1">
      <alignment horizontal="right" vertical="center"/>
    </xf>
    <xf numFmtId="0" fontId="74" fillId="2" borderId="0" xfId="0" applyFont="1" applyFill="1" applyBorder="1" applyAlignment="1">
      <alignment horizontal="center" vertical="center"/>
    </xf>
    <xf numFmtId="0" fontId="83" fillId="2" borderId="0" xfId="0" applyFont="1" applyFill="1" applyBorder="1"/>
    <xf numFmtId="0" fontId="84" fillId="2" borderId="0" xfId="0" applyFont="1" applyFill="1" applyBorder="1" applyAlignment="1">
      <alignment vertical="center"/>
    </xf>
    <xf numFmtId="0" fontId="85" fillId="2" borderId="0" xfId="0" applyFont="1" applyFill="1" applyBorder="1"/>
    <xf numFmtId="0" fontId="32" fillId="2" borderId="0" xfId="0" applyFont="1" applyFill="1" applyBorder="1" applyAlignment="1">
      <alignment horizontal="right" vertical="center" wrapText="1" indent="1" readingOrder="1"/>
    </xf>
    <xf numFmtId="0" fontId="7" fillId="3" borderId="0" xfId="0" applyFont="1" applyFill="1" applyBorder="1" applyAlignment="1">
      <alignment horizontal="center"/>
    </xf>
    <xf numFmtId="0" fontId="77" fillId="2" borderId="0" xfId="0" applyFont="1" applyFill="1" applyBorder="1" applyAlignment="1">
      <alignment horizontal="center" vertical="center" wrapText="1"/>
    </xf>
    <xf numFmtId="0" fontId="74" fillId="2" borderId="0" xfId="0" applyFont="1" applyFill="1" applyBorder="1" applyAlignment="1">
      <alignment horizontal="center" vertical="center" wrapText="1"/>
    </xf>
    <xf numFmtId="0" fontId="82" fillId="2" borderId="0" xfId="0" applyFont="1" applyFill="1" applyBorder="1" applyAlignment="1">
      <alignment horizontal="center" vertical="center" wrapText="1"/>
    </xf>
    <xf numFmtId="9" fontId="42" fillId="2" borderId="0" xfId="0" applyNumberFormat="1" applyFont="1" applyFill="1" applyBorder="1" applyAlignment="1">
      <alignment horizontal="left"/>
    </xf>
    <xf numFmtId="0" fontId="76" fillId="2" borderId="0" xfId="1" applyFont="1" applyFill="1" applyBorder="1" applyAlignment="1" applyProtection="1">
      <alignment horizontal="left"/>
    </xf>
    <xf numFmtId="0" fontId="7" fillId="2" borderId="0" xfId="0" applyFont="1" applyFill="1" applyBorder="1" applyAlignment="1">
      <alignment horizontal="right" vertical="center" readingOrder="1"/>
    </xf>
    <xf numFmtId="0" fontId="20" fillId="2" borderId="1" xfId="0" applyFont="1" applyFill="1" applyBorder="1" applyAlignment="1">
      <alignment horizontal="right"/>
    </xf>
    <xf numFmtId="0" fontId="56" fillId="2" borderId="0" xfId="0" applyNumberFormat="1" applyFont="1" applyFill="1" applyBorder="1"/>
    <xf numFmtId="0" fontId="87" fillId="2" borderId="0" xfId="0" applyFont="1" applyFill="1" applyBorder="1" applyAlignment="1">
      <alignment horizontal="center"/>
    </xf>
    <xf numFmtId="0" fontId="7" fillId="2" borderId="0" xfId="0" applyFont="1" applyFill="1" applyBorder="1" applyAlignment="1">
      <alignment vertical="center" readingOrder="1"/>
    </xf>
    <xf numFmtId="0" fontId="86" fillId="2" borderId="0" xfId="1" applyFont="1" applyFill="1" applyBorder="1" applyAlignment="1" applyProtection="1">
      <alignment horizontal="left" vertical="center" readingOrder="1"/>
    </xf>
    <xf numFmtId="0" fontId="56" fillId="5" borderId="0" xfId="0" applyFont="1" applyFill="1" applyBorder="1"/>
    <xf numFmtId="0" fontId="88" fillId="2" borderId="0" xfId="0" applyFont="1" applyFill="1" applyBorder="1" applyAlignment="1">
      <alignment horizontal="center"/>
    </xf>
    <xf numFmtId="0" fontId="56" fillId="3" borderId="0" xfId="0" applyFont="1" applyFill="1" applyBorder="1" applyAlignment="1">
      <alignment horizontal="center"/>
    </xf>
    <xf numFmtId="0" fontId="56" fillId="2" borderId="4" xfId="0" applyFont="1" applyFill="1" applyBorder="1" applyAlignment="1">
      <alignment horizontal="center"/>
    </xf>
    <xf numFmtId="0" fontId="56" fillId="2" borderId="13" xfId="0" applyFont="1" applyFill="1" applyBorder="1" applyAlignment="1">
      <alignment horizontal="center"/>
    </xf>
    <xf numFmtId="168" fontId="43" fillId="2" borderId="5" xfId="0" applyNumberFormat="1" applyFont="1" applyFill="1" applyBorder="1" applyAlignment="1">
      <alignment horizontal="right"/>
    </xf>
    <xf numFmtId="0" fontId="56" fillId="2" borderId="0" xfId="0" applyNumberFormat="1" applyFont="1" applyFill="1" applyBorder="1" applyAlignment="1"/>
    <xf numFmtId="0" fontId="81" fillId="3" borderId="0" xfId="3" applyNumberFormat="1" applyFont="1" applyFill="1" applyBorder="1" applyAlignment="1">
      <alignment horizontal="left" vertical="center" wrapText="1"/>
    </xf>
    <xf numFmtId="0" fontId="74" fillId="2" borderId="0" xfId="0" applyFont="1" applyFill="1" applyBorder="1" applyAlignment="1">
      <alignment horizontal="center"/>
    </xf>
    <xf numFmtId="0" fontId="82" fillId="2" borderId="0" xfId="0" applyFont="1" applyFill="1" applyBorder="1" applyAlignment="1">
      <alignment vertical="center"/>
    </xf>
    <xf numFmtId="9" fontId="42" fillId="2" borderId="27" xfId="0" applyNumberFormat="1" applyFont="1" applyFill="1" applyBorder="1" applyAlignment="1">
      <alignment horizontal="left"/>
    </xf>
    <xf numFmtId="9" fontId="42" fillId="2" borderId="28" xfId="0" applyNumberFormat="1" applyFont="1" applyFill="1" applyBorder="1" applyAlignment="1">
      <alignment horizontal="left"/>
    </xf>
    <xf numFmtId="9" fontId="42" fillId="2" borderId="30" xfId="0" applyNumberFormat="1" applyFont="1" applyFill="1" applyBorder="1" applyAlignment="1">
      <alignment horizontal="left"/>
    </xf>
    <xf numFmtId="9" fontId="42" fillId="2" borderId="31" xfId="0" applyNumberFormat="1" applyFont="1" applyFill="1" applyBorder="1" applyAlignment="1">
      <alignment horizontal="left"/>
    </xf>
    <xf numFmtId="0" fontId="89" fillId="3" borderId="0" xfId="0" applyFont="1" applyFill="1" applyBorder="1" applyAlignment="1">
      <alignment horizontal="center"/>
    </xf>
    <xf numFmtId="0" fontId="81" fillId="3" borderId="0" xfId="0" applyNumberFormat="1" applyFont="1" applyFill="1" applyBorder="1" applyAlignment="1">
      <alignment horizontal="left"/>
    </xf>
    <xf numFmtId="0" fontId="32" fillId="2" borderId="32" xfId="0" applyFont="1" applyFill="1" applyBorder="1" applyAlignment="1">
      <alignment horizontal="right"/>
    </xf>
    <xf numFmtId="9" fontId="42" fillId="2" borderId="33" xfId="0" applyNumberFormat="1" applyFont="1" applyFill="1" applyBorder="1" applyAlignment="1">
      <alignment horizontal="left"/>
    </xf>
    <xf numFmtId="9" fontId="42" fillId="2" borderId="34" xfId="0" applyNumberFormat="1" applyFont="1" applyFill="1" applyBorder="1" applyAlignment="1">
      <alignment horizontal="left"/>
    </xf>
    <xf numFmtId="0" fontId="32" fillId="3" borderId="0" xfId="0" applyFont="1" applyFill="1" applyBorder="1" applyAlignment="1">
      <alignment horizontal="center"/>
    </xf>
    <xf numFmtId="0" fontId="33" fillId="2" borderId="1" xfId="0" applyFont="1" applyFill="1" applyBorder="1" applyAlignment="1">
      <alignment horizontal="right"/>
    </xf>
    <xf numFmtId="0" fontId="33" fillId="2" borderId="3" xfId="0" applyFont="1" applyFill="1" applyBorder="1" applyAlignment="1">
      <alignment horizontal="left"/>
    </xf>
    <xf numFmtId="0" fontId="56" fillId="2" borderId="3" xfId="0" applyFont="1" applyFill="1" applyBorder="1"/>
    <xf numFmtId="0" fontId="90" fillId="0" borderId="0" xfId="0" applyNumberFormat="1" applyFont="1" applyFill="1" applyBorder="1" applyAlignment="1">
      <alignment horizontal="center"/>
    </xf>
    <xf numFmtId="0" fontId="7" fillId="2" borderId="40" xfId="0" applyFont="1" applyFill="1" applyBorder="1"/>
    <xf numFmtId="0" fontId="7" fillId="2" borderId="39" xfId="0" applyFont="1" applyFill="1" applyBorder="1"/>
    <xf numFmtId="0" fontId="56" fillId="2" borderId="1" xfId="0" applyFont="1" applyFill="1" applyBorder="1" applyAlignment="1">
      <alignment horizontal="center"/>
    </xf>
    <xf numFmtId="0" fontId="56" fillId="2" borderId="3" xfId="0" applyFont="1" applyFill="1" applyBorder="1" applyAlignment="1">
      <alignment horizontal="center"/>
    </xf>
    <xf numFmtId="0" fontId="56" fillId="2" borderId="15" xfId="0" applyFont="1" applyFill="1" applyBorder="1"/>
    <xf numFmtId="168" fontId="32" fillId="2" borderId="14" xfId="0" applyNumberFormat="1" applyFont="1" applyFill="1" applyBorder="1" applyAlignment="1">
      <alignment horizontal="right"/>
    </xf>
    <xf numFmtId="0" fontId="56" fillId="2" borderId="4" xfId="0" applyFont="1" applyFill="1" applyBorder="1"/>
    <xf numFmtId="0" fontId="56" fillId="2" borderId="13" xfId="0" applyFont="1" applyFill="1" applyBorder="1"/>
    <xf numFmtId="168" fontId="43" fillId="2" borderId="16" xfId="0" applyNumberFormat="1" applyFont="1" applyFill="1" applyBorder="1" applyAlignment="1">
      <alignment horizontal="right"/>
    </xf>
    <xf numFmtId="0" fontId="7" fillId="6" borderId="0" xfId="0" applyFont="1" applyFill="1" applyBorder="1" applyAlignment="1">
      <alignment horizontal="right" vertical="center"/>
    </xf>
    <xf numFmtId="0" fontId="91" fillId="2" borderId="24" xfId="0" applyFont="1" applyFill="1" applyBorder="1" applyAlignment="1">
      <alignment horizontal="center" vertical="center" wrapText="1"/>
    </xf>
    <xf numFmtId="0" fontId="7" fillId="2" borderId="0" xfId="0" applyFont="1" applyFill="1" applyBorder="1" applyAlignment="1">
      <alignment horizontal="right" vertical="center"/>
    </xf>
    <xf numFmtId="0" fontId="91" fillId="2" borderId="25" xfId="0" applyFont="1" applyFill="1" applyBorder="1" applyAlignment="1">
      <alignment horizontal="center" vertical="center" wrapText="1"/>
    </xf>
    <xf numFmtId="0" fontId="7" fillId="2" borderId="25" xfId="0" applyFont="1" applyFill="1" applyBorder="1" applyAlignment="1">
      <alignment horizontal="right" vertical="center"/>
    </xf>
    <xf numFmtId="0" fontId="25" fillId="2" borderId="0" xfId="0" applyFont="1" applyFill="1" applyBorder="1"/>
    <xf numFmtId="0" fontId="56" fillId="2" borderId="25" xfId="0" applyFont="1" applyFill="1" applyBorder="1"/>
    <xf numFmtId="0" fontId="17" fillId="2" borderId="24" xfId="0" applyFont="1" applyFill="1" applyBorder="1" applyAlignment="1">
      <alignment horizontal="center" vertical="center" wrapText="1"/>
    </xf>
    <xf numFmtId="0" fontId="17" fillId="2" borderId="25" xfId="0" applyFont="1" applyFill="1" applyBorder="1" applyAlignment="1">
      <alignment horizontal="center" vertical="center" wrapText="1"/>
    </xf>
    <xf numFmtId="0" fontId="39" fillId="3" borderId="0" xfId="0" applyFont="1" applyFill="1" applyBorder="1" applyAlignment="1">
      <alignment horizontal="left" vertical="center"/>
    </xf>
    <xf numFmtId="0" fontId="7" fillId="6" borderId="0" xfId="0" applyFont="1" applyFill="1" applyBorder="1" applyAlignment="1">
      <alignment horizontal="left"/>
    </xf>
    <xf numFmtId="0" fontId="32" fillId="2" borderId="0" xfId="0" applyNumberFormat="1" applyFont="1" applyFill="1" applyBorder="1" applyAlignment="1">
      <alignment horizontal="right"/>
    </xf>
    <xf numFmtId="0" fontId="7" fillId="2" borderId="0" xfId="0" applyNumberFormat="1" applyFont="1" applyFill="1" applyBorder="1"/>
    <xf numFmtId="0" fontId="56" fillId="2" borderId="14" xfId="0" applyNumberFormat="1" applyFont="1" applyFill="1" applyBorder="1"/>
    <xf numFmtId="0" fontId="32" fillId="2" borderId="14" xfId="0" applyNumberFormat="1" applyFont="1" applyFill="1" applyBorder="1" applyAlignment="1">
      <alignment horizontal="right"/>
    </xf>
    <xf numFmtId="0" fontId="39" fillId="4" borderId="24" xfId="0" applyFont="1" applyFill="1" applyBorder="1" applyAlignment="1">
      <alignment vertical="top"/>
    </xf>
    <xf numFmtId="0" fontId="39" fillId="4" borderId="25" xfId="0" applyFont="1" applyFill="1" applyBorder="1" applyAlignment="1">
      <alignment vertical="top"/>
    </xf>
    <xf numFmtId="0" fontId="56" fillId="4" borderId="0" xfId="0" applyFont="1" applyFill="1" applyBorder="1"/>
    <xf numFmtId="0" fontId="39" fillId="4" borderId="0" xfId="0" applyFont="1" applyFill="1" applyBorder="1" applyAlignment="1">
      <alignment vertical="top"/>
    </xf>
    <xf numFmtId="0" fontId="92" fillId="3" borderId="0" xfId="0" applyFont="1" applyFill="1" applyBorder="1" applyAlignment="1">
      <alignment horizontal="center"/>
    </xf>
    <xf numFmtId="0" fontId="74" fillId="2" borderId="0" xfId="0" applyNumberFormat="1" applyFont="1" applyFill="1" applyBorder="1" applyAlignment="1">
      <alignment horizontal="center" vertical="center" wrapText="1"/>
    </xf>
    <xf numFmtId="0" fontId="93" fillId="2" borderId="0" xfId="2" applyNumberFormat="1" applyFont="1" applyFill="1" applyBorder="1" applyAlignment="1">
      <alignment horizontal="center"/>
    </xf>
    <xf numFmtId="0" fontId="74" fillId="2" borderId="24" xfId="0" applyFont="1" applyFill="1" applyBorder="1" applyAlignment="1">
      <alignment horizontal="center" vertical="center" wrapText="1"/>
    </xf>
    <xf numFmtId="167" fontId="94" fillId="2" borderId="0" xfId="2" applyNumberFormat="1" applyFont="1" applyFill="1" applyBorder="1" applyAlignment="1">
      <alignment horizontal="center"/>
    </xf>
    <xf numFmtId="0" fontId="56" fillId="4" borderId="25" xfId="0" applyFont="1" applyFill="1" applyBorder="1"/>
    <xf numFmtId="0" fontId="7" fillId="6" borderId="0" xfId="0" applyFont="1" applyFill="1" applyBorder="1" applyAlignment="1">
      <alignment horizontal="center" vertical="center"/>
    </xf>
    <xf numFmtId="0" fontId="56" fillId="6" borderId="0" xfId="0" applyFont="1" applyFill="1" applyBorder="1" applyAlignment="1">
      <alignment horizontal="center"/>
    </xf>
    <xf numFmtId="0" fontId="7" fillId="6" borderId="25" xfId="0" applyFont="1" applyFill="1" applyBorder="1" applyAlignment="1">
      <alignment horizontal="center" vertical="center"/>
    </xf>
    <xf numFmtId="0" fontId="20" fillId="4" borderId="1" xfId="0" applyFont="1" applyFill="1" applyBorder="1" applyAlignment="1">
      <alignment horizontal="center"/>
    </xf>
    <xf numFmtId="0" fontId="7" fillId="6" borderId="0" xfId="0" applyFont="1" applyFill="1" applyBorder="1" applyAlignment="1">
      <alignment horizontal="right"/>
    </xf>
    <xf numFmtId="0" fontId="56" fillId="6" borderId="25" xfId="0" applyFont="1" applyFill="1" applyBorder="1"/>
    <xf numFmtId="0" fontId="85" fillId="6" borderId="0" xfId="0" applyFont="1" applyFill="1" applyBorder="1"/>
    <xf numFmtId="168" fontId="32" fillId="2" borderId="13" xfId="0" applyNumberFormat="1" applyFont="1" applyFill="1" applyBorder="1" applyAlignment="1">
      <alignment horizontal="right"/>
    </xf>
    <xf numFmtId="0" fontId="77" fillId="2" borderId="0" xfId="0" applyFont="1" applyFill="1" applyBorder="1" applyAlignment="1">
      <alignment horizontal="center"/>
    </xf>
    <xf numFmtId="0" fontId="56" fillId="4" borderId="1" xfId="0" applyFont="1" applyFill="1" applyBorder="1" applyAlignment="1">
      <alignment horizontal="center"/>
    </xf>
    <xf numFmtId="0" fontId="56" fillId="4" borderId="3" xfId="0" applyFont="1" applyFill="1" applyBorder="1" applyAlignment="1">
      <alignment horizontal="center"/>
    </xf>
    <xf numFmtId="0" fontId="39" fillId="6" borderId="0" xfId="0" applyFont="1" applyFill="1" applyBorder="1" applyAlignment="1"/>
    <xf numFmtId="0" fontId="39" fillId="6" borderId="25" xfId="0" applyFont="1" applyFill="1" applyBorder="1" applyAlignment="1"/>
    <xf numFmtId="0" fontId="7" fillId="2" borderId="0" xfId="0" applyFont="1" applyFill="1" applyBorder="1" applyAlignment="1">
      <alignment horizontal="center" wrapText="1"/>
    </xf>
    <xf numFmtId="0" fontId="56" fillId="2" borderId="15" xfId="0" applyNumberFormat="1" applyFont="1" applyFill="1" applyBorder="1"/>
    <xf numFmtId="0" fontId="7" fillId="2" borderId="38" xfId="0" applyFont="1" applyFill="1" applyBorder="1"/>
    <xf numFmtId="0" fontId="20" fillId="2" borderId="1" xfId="0" applyFont="1" applyFill="1" applyBorder="1" applyAlignment="1">
      <alignment horizontal="center"/>
    </xf>
    <xf numFmtId="0" fontId="20" fillId="2" borderId="3" xfId="0" applyFont="1" applyFill="1" applyBorder="1" applyAlignment="1">
      <alignment horizontal="center"/>
    </xf>
    <xf numFmtId="0" fontId="20" fillId="2" borderId="3" xfId="0" applyFont="1" applyFill="1" applyBorder="1" applyAlignment="1">
      <alignment horizontal="left"/>
    </xf>
    <xf numFmtId="0" fontId="56" fillId="2" borderId="17" xfId="0" applyFont="1" applyFill="1" applyBorder="1" applyAlignment="1">
      <alignment horizontal="center"/>
    </xf>
    <xf numFmtId="0" fontId="74" fillId="3" borderId="0" xfId="0" applyFont="1" applyFill="1" applyBorder="1" applyAlignment="1">
      <alignment horizontal="center"/>
    </xf>
    <xf numFmtId="168" fontId="43" fillId="2" borderId="15" xfId="0" applyNumberFormat="1" applyFont="1" applyFill="1" applyBorder="1" applyAlignment="1">
      <alignment horizontal="center"/>
    </xf>
    <xf numFmtId="168" fontId="32" fillId="2" borderId="14" xfId="0" applyNumberFormat="1" applyFont="1" applyFill="1" applyBorder="1" applyAlignment="1">
      <alignment horizontal="center"/>
    </xf>
    <xf numFmtId="0" fontId="56" fillId="2" borderId="14" xfId="0" applyFont="1" applyFill="1" applyBorder="1"/>
    <xf numFmtId="0" fontId="82" fillId="2" borderId="0" xfId="0" applyFont="1" applyFill="1" applyBorder="1" applyAlignment="1">
      <alignment vertical="center" wrapText="1"/>
    </xf>
    <xf numFmtId="0" fontId="56" fillId="2" borderId="1" xfId="0" applyFont="1" applyFill="1" applyBorder="1"/>
    <xf numFmtId="167" fontId="77" fillId="2" borderId="0" xfId="2" applyNumberFormat="1" applyFont="1" applyFill="1" applyBorder="1" applyAlignment="1">
      <alignment horizontal="center" vertical="center" wrapText="1"/>
    </xf>
    <xf numFmtId="168" fontId="7" fillId="2" borderId="16" xfId="0" applyNumberFormat="1" applyFont="1" applyFill="1" applyBorder="1" applyAlignment="1">
      <alignment horizontal="right"/>
    </xf>
    <xf numFmtId="0" fontId="7" fillId="2" borderId="2" xfId="0" applyFont="1" applyFill="1" applyBorder="1" applyAlignment="1">
      <alignment horizontal="center" vertical="top"/>
    </xf>
    <xf numFmtId="0" fontId="7" fillId="2" borderId="6" xfId="0" applyFont="1" applyFill="1" applyBorder="1" applyAlignment="1">
      <alignment horizontal="center" vertical="top"/>
    </xf>
    <xf numFmtId="0" fontId="7" fillId="2" borderId="7" xfId="0" applyFont="1" applyFill="1" applyBorder="1" applyAlignment="1">
      <alignment horizontal="center" vertical="top"/>
    </xf>
    <xf numFmtId="1" fontId="90" fillId="0" borderId="0" xfId="0" applyNumberFormat="1" applyFont="1" applyFill="1" applyBorder="1" applyAlignment="1">
      <alignment horizontal="center"/>
    </xf>
    <xf numFmtId="0" fontId="20" fillId="2" borderId="1" xfId="0" applyFont="1" applyFill="1" applyBorder="1" applyAlignment="1">
      <alignment horizontal="left"/>
    </xf>
    <xf numFmtId="0" fontId="20" fillId="2" borderId="3" xfId="0" applyFont="1" applyFill="1" applyBorder="1" applyAlignment="1">
      <alignment horizontal="right"/>
    </xf>
    <xf numFmtId="0" fontId="75" fillId="2" borderId="0" xfId="0" applyFont="1" applyFill="1" applyBorder="1" applyAlignment="1">
      <alignment horizontal="center"/>
    </xf>
    <xf numFmtId="168" fontId="43" fillId="2" borderId="14" xfId="0" applyNumberFormat="1" applyFont="1" applyFill="1" applyBorder="1" applyAlignment="1">
      <alignment horizontal="right"/>
    </xf>
    <xf numFmtId="168" fontId="43" fillId="2" borderId="15" xfId="0" applyNumberFormat="1" applyFont="1" applyFill="1" applyBorder="1" applyAlignment="1">
      <alignment horizontal="right"/>
    </xf>
    <xf numFmtId="0" fontId="56" fillId="4" borderId="24" xfId="0" applyFont="1" applyFill="1" applyBorder="1"/>
    <xf numFmtId="168" fontId="43" fillId="6" borderId="0" xfId="0" applyNumberFormat="1" applyFont="1" applyFill="1" applyBorder="1" applyAlignment="1">
      <alignment horizontal="right"/>
    </xf>
    <xf numFmtId="168" fontId="42" fillId="2" borderId="14" xfId="0" applyNumberFormat="1" applyFont="1" applyFill="1" applyBorder="1" applyAlignment="1">
      <alignment horizontal="right"/>
    </xf>
    <xf numFmtId="168" fontId="42" fillId="2" borderId="15" xfId="0" applyNumberFormat="1" applyFont="1" applyFill="1" applyBorder="1" applyAlignment="1">
      <alignment horizontal="right"/>
    </xf>
    <xf numFmtId="0" fontId="85" fillId="4" borderId="14" xfId="0" applyFont="1" applyFill="1" applyBorder="1"/>
    <xf numFmtId="0" fontId="85" fillId="2" borderId="14" xfId="0" applyFont="1" applyFill="1" applyBorder="1"/>
    <xf numFmtId="0" fontId="56" fillId="2" borderId="0" xfId="0" applyNumberFormat="1" applyFont="1" applyFill="1" applyBorder="1" applyAlignment="1">
      <alignment horizontal="right"/>
    </xf>
    <xf numFmtId="0" fontId="75" fillId="2" borderId="0" xfId="3" applyNumberFormat="1" applyFont="1" applyFill="1" applyBorder="1" applyAlignment="1">
      <alignment horizontal="center" vertical="center" wrapText="1"/>
    </xf>
    <xf numFmtId="169" fontId="56" fillId="2" borderId="0" xfId="0" applyNumberFormat="1" applyFont="1" applyFill="1" applyBorder="1"/>
    <xf numFmtId="0" fontId="56" fillId="2" borderId="0" xfId="0" applyNumberFormat="1" applyFont="1" applyFill="1" applyBorder="1" applyAlignment="1">
      <alignment horizontal="center"/>
    </xf>
    <xf numFmtId="168" fontId="7" fillId="2" borderId="3" xfId="0" applyNumberFormat="1" applyFont="1" applyFill="1" applyBorder="1" applyAlignment="1">
      <alignment horizontal="center"/>
    </xf>
    <xf numFmtId="168" fontId="43" fillId="2" borderId="4" xfId="0" applyNumberFormat="1" applyFont="1" applyFill="1" applyBorder="1" applyAlignment="1">
      <alignment horizontal="right"/>
    </xf>
    <xf numFmtId="168" fontId="42" fillId="2" borderId="13" xfId="0" applyNumberFormat="1" applyFont="1" applyFill="1" applyBorder="1" applyAlignment="1">
      <alignment horizontal="right"/>
    </xf>
    <xf numFmtId="168" fontId="43" fillId="2" borderId="13" xfId="0" applyNumberFormat="1" applyFont="1" applyFill="1" applyBorder="1" applyAlignment="1">
      <alignment horizontal="right"/>
    </xf>
    <xf numFmtId="0" fontId="75" fillId="2" borderId="0" xfId="3" applyNumberFormat="1" applyFont="1" applyFill="1" applyBorder="1" applyAlignment="1">
      <alignment horizontal="center" vertical="center"/>
    </xf>
    <xf numFmtId="0" fontId="32" fillId="2" borderId="24" xfId="0" applyFont="1" applyFill="1" applyBorder="1"/>
    <xf numFmtId="0" fontId="32" fillId="2" borderId="0" xfId="0" applyFont="1" applyFill="1" applyBorder="1"/>
    <xf numFmtId="0" fontId="32" fillId="2" borderId="25" xfId="0" applyFont="1" applyFill="1" applyBorder="1"/>
    <xf numFmtId="0" fontId="42" fillId="2" borderId="26" xfId="0" applyFont="1" applyFill="1" applyBorder="1"/>
    <xf numFmtId="0" fontId="42" fillId="2" borderId="27" xfId="0" applyFont="1" applyFill="1" applyBorder="1"/>
    <xf numFmtId="0" fontId="42" fillId="2" borderId="28" xfId="0" applyFont="1" applyFill="1" applyBorder="1"/>
    <xf numFmtId="0" fontId="25" fillId="2" borderId="0" xfId="0" applyFont="1" applyFill="1" applyBorder="1" applyAlignment="1">
      <alignment horizontal="left"/>
    </xf>
    <xf numFmtId="166" fontId="56" fillId="2" borderId="0" xfId="0" applyNumberFormat="1" applyFont="1" applyFill="1" applyBorder="1"/>
    <xf numFmtId="166" fontId="7" fillId="2" borderId="0" xfId="0" applyNumberFormat="1" applyFont="1" applyFill="1" applyBorder="1"/>
    <xf numFmtId="168" fontId="43" fillId="0" borderId="25" xfId="0" applyNumberFormat="1" applyFont="1" applyFill="1" applyBorder="1" applyAlignment="1">
      <alignment horizontal="right"/>
    </xf>
    <xf numFmtId="0" fontId="9" fillId="2" borderId="0" xfId="1" applyFill="1" applyBorder="1" applyAlignment="1" applyProtection="1">
      <alignment horizontal="left" vertical="center" readingOrder="1"/>
    </xf>
    <xf numFmtId="9" fontId="20" fillId="2" borderId="0" xfId="4" applyFont="1" applyFill="1" applyBorder="1" applyAlignment="1" applyProtection="1">
      <alignment horizontal="right" vertical="center" wrapText="1" readingOrder="1"/>
    </xf>
    <xf numFmtId="9" fontId="20" fillId="2" borderId="25" xfId="4" applyFont="1" applyFill="1" applyBorder="1" applyAlignment="1" applyProtection="1">
      <alignment horizontal="right" vertical="center" wrapText="1" readingOrder="1"/>
    </xf>
    <xf numFmtId="0" fontId="35" fillId="2" borderId="0" xfId="0" applyFont="1" applyFill="1" applyBorder="1" applyAlignment="1">
      <alignment horizontal="right"/>
    </xf>
    <xf numFmtId="0" fontId="12" fillId="2" borderId="0" xfId="0" applyFont="1" applyFill="1" applyBorder="1" applyAlignment="1">
      <alignment horizontal="center" vertical="center"/>
    </xf>
    <xf numFmtId="0" fontId="0" fillId="2" borderId="0" xfId="0" applyFill="1" applyBorder="1"/>
    <xf numFmtId="0" fontId="15" fillId="6" borderId="24" xfId="0" applyFont="1" applyFill="1" applyBorder="1" applyAlignment="1">
      <alignment horizontal="left"/>
    </xf>
    <xf numFmtId="0" fontId="15" fillId="6" borderId="0" xfId="0" applyFont="1" applyFill="1" applyBorder="1" applyAlignment="1">
      <alignment horizontal="left"/>
    </xf>
    <xf numFmtId="0" fontId="15" fillId="6" borderId="25" xfId="0" applyFont="1" applyFill="1" applyBorder="1" applyAlignment="1">
      <alignment horizontal="left"/>
    </xf>
    <xf numFmtId="0" fontId="65" fillId="2" borderId="24" xfId="0" applyFont="1" applyFill="1" applyBorder="1" applyAlignment="1">
      <alignment horizontal="center"/>
    </xf>
    <xf numFmtId="0" fontId="65" fillId="2" borderId="0" xfId="0" applyFont="1" applyFill="1" applyBorder="1" applyAlignment="1">
      <alignment horizontal="center"/>
    </xf>
    <xf numFmtId="0" fontId="38" fillId="7" borderId="35" xfId="0" applyFont="1" applyFill="1" applyBorder="1" applyAlignment="1">
      <alignment horizontal="center"/>
    </xf>
    <xf numFmtId="0" fontId="38" fillId="7" borderId="36" xfId="0" applyFont="1" applyFill="1" applyBorder="1" applyAlignment="1">
      <alignment horizontal="center"/>
    </xf>
    <xf numFmtId="0" fontId="38" fillId="7" borderId="37" xfId="0" applyFont="1" applyFill="1" applyBorder="1" applyAlignment="1">
      <alignment horizontal="center"/>
    </xf>
    <xf numFmtId="0" fontId="56" fillId="2" borderId="24" xfId="0" applyFont="1" applyFill="1" applyBorder="1" applyAlignment="1">
      <alignment horizontal="center"/>
    </xf>
    <xf numFmtId="0" fontId="56" fillId="2" borderId="0" xfId="0" applyFont="1" applyFill="1" applyBorder="1" applyAlignment="1">
      <alignment horizontal="center"/>
    </xf>
    <xf numFmtId="0" fontId="56" fillId="2" borderId="25" xfId="0" applyFont="1" applyFill="1" applyBorder="1" applyAlignment="1">
      <alignment horizontal="center"/>
    </xf>
    <xf numFmtId="0" fontId="15" fillId="2" borderId="24" xfId="0" applyFont="1" applyFill="1" applyBorder="1" applyAlignment="1">
      <alignment horizontal="center"/>
    </xf>
    <xf numFmtId="0" fontId="15" fillId="2" borderId="0" xfId="0" applyFont="1" applyFill="1" applyBorder="1" applyAlignment="1">
      <alignment horizontal="center"/>
    </xf>
    <xf numFmtId="0" fontId="15" fillId="2" borderId="25" xfId="0" applyFont="1" applyFill="1" applyBorder="1" applyAlignment="1">
      <alignment horizontal="center"/>
    </xf>
    <xf numFmtId="0" fontId="15" fillId="6" borderId="0" xfId="0" applyFont="1" applyFill="1" applyBorder="1" applyAlignment="1">
      <alignment horizontal="center"/>
    </xf>
    <xf numFmtId="0" fontId="15" fillId="4" borderId="24" xfId="0" applyFont="1" applyFill="1" applyBorder="1" applyAlignment="1">
      <alignment horizontal="center"/>
    </xf>
    <xf numFmtId="0" fontId="15" fillId="4" borderId="0" xfId="0" applyFont="1" applyFill="1" applyBorder="1" applyAlignment="1">
      <alignment horizontal="center"/>
    </xf>
    <xf numFmtId="0" fontId="15" fillId="4" borderId="25" xfId="0" applyFont="1" applyFill="1" applyBorder="1" applyAlignment="1">
      <alignment horizontal="center"/>
    </xf>
    <xf numFmtId="0" fontId="20" fillId="4" borderId="0" xfId="0" applyFont="1" applyFill="1" applyBorder="1" applyAlignment="1">
      <alignment horizontal="center"/>
    </xf>
    <xf numFmtId="0" fontId="10" fillId="4" borderId="24" xfId="0" applyFont="1" applyFill="1" applyBorder="1" applyAlignment="1">
      <alignment horizontal="center" vertical="top"/>
    </xf>
    <xf numFmtId="0" fontId="10" fillId="4" borderId="0" xfId="0" applyFont="1" applyFill="1" applyBorder="1" applyAlignment="1">
      <alignment horizontal="center" vertical="top"/>
    </xf>
    <xf numFmtId="0" fontId="10" fillId="4" borderId="25" xfId="0" applyFont="1" applyFill="1" applyBorder="1" applyAlignment="1">
      <alignment horizontal="center" vertical="top"/>
    </xf>
    <xf numFmtId="0" fontId="57" fillId="2" borderId="24" xfId="0" applyFont="1" applyFill="1" applyBorder="1" applyAlignment="1">
      <alignment horizontal="left"/>
    </xf>
    <xf numFmtId="0" fontId="59" fillId="2" borderId="0" xfId="0" applyFont="1" applyFill="1" applyBorder="1" applyAlignment="1">
      <alignment horizontal="left"/>
    </xf>
    <xf numFmtId="0" fontId="59" fillId="2" borderId="25" xfId="0" applyFont="1" applyFill="1" applyBorder="1" applyAlignment="1">
      <alignment horizontal="left"/>
    </xf>
    <xf numFmtId="0" fontId="36" fillId="2" borderId="24" xfId="0" applyFont="1" applyFill="1" applyBorder="1"/>
    <xf numFmtId="0" fontId="36" fillId="2" borderId="0" xfId="0" applyFont="1" applyFill="1" applyBorder="1"/>
    <xf numFmtId="0" fontId="36" fillId="2" borderId="25" xfId="0" applyFont="1" applyFill="1" applyBorder="1"/>
    <xf numFmtId="0" fontId="39" fillId="2" borderId="26" xfId="0" applyFont="1" applyFill="1" applyBorder="1"/>
    <xf numFmtId="0" fontId="39" fillId="2" borderId="27" xfId="0" applyFont="1" applyFill="1" applyBorder="1"/>
    <xf numFmtId="0" fontId="39" fillId="2" borderId="28" xfId="0" applyFont="1" applyFill="1" applyBorder="1"/>
    <xf numFmtId="0" fontId="24" fillId="2" borderId="41" xfId="0" applyFont="1" applyFill="1" applyBorder="1" applyAlignment="1">
      <alignment horizontal="center" vertical="justify"/>
    </xf>
    <xf numFmtId="0" fontId="21" fillId="2" borderId="42" xfId="0" applyFont="1" applyFill="1" applyBorder="1" applyAlignment="1">
      <alignment horizontal="center" vertical="justify"/>
    </xf>
    <xf numFmtId="0" fontId="24" fillId="2" borderId="42" xfId="0" applyFont="1" applyFill="1" applyBorder="1" applyAlignment="1">
      <alignment horizontal="center" vertical="justify"/>
    </xf>
    <xf numFmtId="0" fontId="24" fillId="2" borderId="43" xfId="0" applyFont="1" applyFill="1" applyBorder="1" applyAlignment="1">
      <alignment horizontal="center" vertical="justify"/>
    </xf>
    <xf numFmtId="0" fontId="10" fillId="4" borderId="24" xfId="0" applyFont="1" applyFill="1" applyBorder="1" applyAlignment="1">
      <alignment horizontal="center"/>
    </xf>
    <xf numFmtId="0" fontId="10" fillId="4" borderId="0" xfId="0" applyFont="1" applyFill="1" applyBorder="1" applyAlignment="1">
      <alignment horizontal="center"/>
    </xf>
    <xf numFmtId="0" fontId="10" fillId="4" borderId="25" xfId="0" applyFont="1" applyFill="1" applyBorder="1" applyAlignment="1">
      <alignment horizontal="center"/>
    </xf>
    <xf numFmtId="0" fontId="20" fillId="2" borderId="24" xfId="0" applyFont="1" applyFill="1" applyBorder="1" applyAlignment="1">
      <alignment horizontal="center"/>
    </xf>
    <xf numFmtId="0" fontId="20" fillId="2" borderId="0" xfId="0" applyFont="1" applyFill="1" applyBorder="1" applyAlignment="1">
      <alignment horizontal="center"/>
    </xf>
    <xf numFmtId="0" fontId="20" fillId="2" borderId="25" xfId="0" applyFont="1" applyFill="1" applyBorder="1" applyAlignment="1">
      <alignment horizontal="center"/>
    </xf>
    <xf numFmtId="0" fontId="20" fillId="6" borderId="0" xfId="0" applyFont="1" applyFill="1" applyBorder="1" applyAlignment="1">
      <alignment horizontal="center"/>
    </xf>
    <xf numFmtId="0" fontId="20" fillId="4" borderId="24" xfId="0" applyFont="1" applyFill="1" applyBorder="1" applyAlignment="1">
      <alignment horizontal="center"/>
    </xf>
    <xf numFmtId="0" fontId="20" fillId="4" borderId="25" xfId="0" applyFont="1" applyFill="1" applyBorder="1" applyAlignment="1">
      <alignment horizontal="center"/>
    </xf>
    <xf numFmtId="0" fontId="20" fillId="6" borderId="24" xfId="0" applyFont="1" applyFill="1" applyBorder="1" applyAlignment="1">
      <alignment horizontal="center"/>
    </xf>
    <xf numFmtId="0" fontId="15" fillId="6" borderId="25" xfId="0" applyFont="1" applyFill="1" applyBorder="1" applyAlignment="1">
      <alignment horizontal="center"/>
    </xf>
    <xf numFmtId="0" fontId="35" fillId="7" borderId="35" xfId="0" applyFont="1" applyFill="1" applyBorder="1" applyAlignment="1">
      <alignment horizontal="center"/>
    </xf>
    <xf numFmtId="0" fontId="35" fillId="7" borderId="36" xfId="0" applyFont="1" applyFill="1" applyBorder="1" applyAlignment="1">
      <alignment horizontal="center"/>
    </xf>
    <xf numFmtId="0" fontId="35" fillId="7" borderId="37" xfId="0" applyFont="1" applyFill="1" applyBorder="1" applyAlignment="1">
      <alignment horizontal="center"/>
    </xf>
    <xf numFmtId="0" fontId="60" fillId="2" borderId="21" xfId="0" applyFont="1" applyFill="1" applyBorder="1" applyAlignment="1">
      <alignment horizontal="left"/>
    </xf>
    <xf numFmtId="0" fontId="60" fillId="2" borderId="22" xfId="0" applyFont="1" applyFill="1" applyBorder="1" applyAlignment="1">
      <alignment horizontal="left"/>
    </xf>
    <xf numFmtId="0" fontId="60" fillId="2" borderId="23" xfId="0" applyFont="1" applyFill="1" applyBorder="1" applyAlignment="1">
      <alignment horizontal="left"/>
    </xf>
    <xf numFmtId="0" fontId="60" fillId="6" borderId="21" xfId="0" applyFont="1" applyFill="1" applyBorder="1" applyAlignment="1">
      <alignment horizontal="left"/>
    </xf>
    <xf numFmtId="0" fontId="60" fillId="6" borderId="22" xfId="0" applyFont="1" applyFill="1" applyBorder="1" applyAlignment="1">
      <alignment horizontal="left"/>
    </xf>
    <xf numFmtId="0" fontId="60" fillId="6" borderId="23" xfId="0" applyFont="1" applyFill="1" applyBorder="1" applyAlignment="1">
      <alignment horizontal="left"/>
    </xf>
    <xf numFmtId="0" fontId="57" fillId="2" borderId="21" xfId="0" applyFont="1" applyFill="1" applyBorder="1" applyAlignment="1">
      <alignment horizontal="left"/>
    </xf>
    <xf numFmtId="0" fontId="59" fillId="2" borderId="22" xfId="0" applyFont="1" applyFill="1" applyBorder="1" applyAlignment="1">
      <alignment horizontal="left"/>
    </xf>
    <xf numFmtId="0" fontId="59" fillId="2" borderId="23" xfId="0" applyFont="1" applyFill="1" applyBorder="1" applyAlignment="1">
      <alignment horizontal="left"/>
    </xf>
    <xf numFmtId="0" fontId="20" fillId="6" borderId="25" xfId="0" applyFont="1" applyFill="1" applyBorder="1" applyAlignment="1">
      <alignment horizontal="center"/>
    </xf>
    <xf numFmtId="0" fontId="15" fillId="6" borderId="24" xfId="0" applyFont="1" applyFill="1" applyBorder="1" applyAlignment="1">
      <alignment horizontal="center"/>
    </xf>
    <xf numFmtId="0" fontId="10" fillId="6" borderId="24" xfId="0" applyFont="1" applyFill="1" applyBorder="1" applyAlignment="1">
      <alignment horizontal="center"/>
    </xf>
    <xf numFmtId="0" fontId="0" fillId="6" borderId="0" xfId="0" applyFill="1" applyBorder="1" applyAlignment="1">
      <alignment horizontal="center"/>
    </xf>
    <xf numFmtId="0" fontId="0" fillId="6" borderId="25" xfId="0" applyFill="1" applyBorder="1" applyAlignment="1">
      <alignment horizontal="center"/>
    </xf>
    <xf numFmtId="0" fontId="35" fillId="2" borderId="21" xfId="0" applyFont="1" applyFill="1" applyBorder="1" applyAlignment="1">
      <alignment horizontal="right"/>
    </xf>
    <xf numFmtId="0" fontId="35" fillId="2" borderId="22" xfId="0" applyFont="1" applyFill="1" applyBorder="1" applyAlignment="1">
      <alignment horizontal="right"/>
    </xf>
    <xf numFmtId="0" fontId="32" fillId="2" borderId="22" xfId="0" applyFont="1" applyFill="1" applyBorder="1" applyAlignment="1">
      <alignment horizontal="right"/>
    </xf>
    <xf numFmtId="0" fontId="50" fillId="2" borderId="0" xfId="0" applyFont="1" applyFill="1" applyBorder="1" applyAlignment="1">
      <alignment horizontal="right" vertical="center" indent="1" readingOrder="1"/>
    </xf>
    <xf numFmtId="14" fontId="35" fillId="2" borderId="24" xfId="0" applyNumberFormat="1" applyFont="1" applyFill="1" applyBorder="1" applyAlignment="1">
      <alignment horizontal="right"/>
    </xf>
    <xf numFmtId="0" fontId="35" fillId="2" borderId="0" xfId="0" applyFont="1" applyFill="1" applyBorder="1" applyAlignment="1">
      <alignment horizontal="right"/>
    </xf>
    <xf numFmtId="9" fontId="20" fillId="2" borderId="0" xfId="1" applyNumberFormat="1" applyFont="1" applyFill="1" applyBorder="1" applyAlignment="1" applyProtection="1">
      <alignment horizontal="right" vertical="center" wrapText="1" readingOrder="1"/>
    </xf>
    <xf numFmtId="9" fontId="20" fillId="2" borderId="0" xfId="4" applyFont="1" applyFill="1" applyBorder="1" applyAlignment="1" applyProtection="1">
      <alignment horizontal="right" vertical="center" wrapText="1" readingOrder="1"/>
    </xf>
    <xf numFmtId="9" fontId="20" fillId="2" borderId="25" xfId="4" applyFont="1" applyFill="1" applyBorder="1" applyAlignment="1" applyProtection="1">
      <alignment horizontal="right" vertical="center" wrapText="1" readingOrder="1"/>
    </xf>
    <xf numFmtId="0" fontId="38" fillId="2" borderId="29" xfId="0" applyFont="1" applyFill="1" applyBorder="1" applyAlignment="1">
      <alignment horizontal="right"/>
    </xf>
    <xf numFmtId="0" fontId="38" fillId="2" borderId="30" xfId="0" applyFont="1" applyFill="1" applyBorder="1" applyAlignment="1">
      <alignment horizontal="right"/>
    </xf>
    <xf numFmtId="0" fontId="35" fillId="2" borderId="30" xfId="0" applyFont="1" applyFill="1" applyBorder="1" applyAlignment="1">
      <alignment horizontal="right"/>
    </xf>
    <xf numFmtId="0" fontId="32" fillId="2" borderId="24" xfId="0" applyFont="1" applyFill="1" applyBorder="1" applyAlignment="1">
      <alignment horizontal="right"/>
    </xf>
    <xf numFmtId="0" fontId="32" fillId="2" borderId="0" xfId="0" applyFont="1" applyFill="1" applyBorder="1" applyAlignment="1">
      <alignment horizontal="right"/>
    </xf>
    <xf numFmtId="14" fontId="7" fillId="2" borderId="0" xfId="1" applyNumberFormat="1" applyFont="1" applyFill="1" applyBorder="1" applyAlignment="1" applyProtection="1">
      <alignment horizontal="right" vertical="center" wrapText="1" readingOrder="1"/>
    </xf>
    <xf numFmtId="14" fontId="7" fillId="2" borderId="25" xfId="1" applyNumberFormat="1" applyFont="1" applyFill="1" applyBorder="1" applyAlignment="1" applyProtection="1">
      <alignment horizontal="right" vertical="center" wrapText="1" readingOrder="1"/>
    </xf>
    <xf numFmtId="0" fontId="9" fillId="2" borderId="0" xfId="1" applyFill="1" applyBorder="1" applyAlignment="1" applyProtection="1">
      <alignment horizontal="left" vertical="center" readingOrder="1"/>
    </xf>
    <xf numFmtId="0" fontId="0" fillId="0" borderId="0" xfId="0" applyBorder="1"/>
    <xf numFmtId="0" fontId="50" fillId="2" borderId="24" xfId="0" applyFont="1" applyFill="1" applyBorder="1" applyAlignment="1">
      <alignment horizontal="left" vertical="center" readingOrder="1"/>
    </xf>
    <xf numFmtId="0" fontId="50" fillId="2" borderId="0" xfId="0" applyFont="1" applyFill="1" applyBorder="1" applyAlignment="1">
      <alignment horizontal="left" vertical="center" readingOrder="1"/>
    </xf>
    <xf numFmtId="0" fontId="32" fillId="2" borderId="0" xfId="0" applyFont="1" applyFill="1" applyBorder="1" applyAlignment="1">
      <alignment horizontal="center"/>
    </xf>
    <xf numFmtId="0" fontId="10" fillId="2" borderId="0" xfId="0" applyFont="1" applyFill="1" applyBorder="1" applyAlignment="1">
      <alignment horizontal="center"/>
    </xf>
    <xf numFmtId="0" fontId="0" fillId="2" borderId="0" xfId="0" applyFill="1" applyBorder="1" applyAlignment="1">
      <alignment horizontal="center"/>
    </xf>
    <xf numFmtId="0" fontId="10" fillId="6" borderId="24" xfId="0" applyFont="1" applyFill="1" applyBorder="1" applyAlignment="1">
      <alignment horizontal="left"/>
    </xf>
    <xf numFmtId="0" fontId="10" fillId="6" borderId="0" xfId="0" applyFont="1" applyFill="1" applyBorder="1" applyAlignment="1">
      <alignment horizontal="left"/>
    </xf>
    <xf numFmtId="0" fontId="57" fillId="6" borderId="21" xfId="0" applyFont="1" applyFill="1" applyBorder="1" applyAlignment="1">
      <alignment horizontal="left"/>
    </xf>
    <xf numFmtId="0" fontId="59" fillId="6" borderId="22" xfId="0" applyFont="1" applyFill="1" applyBorder="1" applyAlignment="1">
      <alignment horizontal="left"/>
    </xf>
    <xf numFmtId="0" fontId="59" fillId="6" borderId="23" xfId="0" applyFont="1" applyFill="1" applyBorder="1" applyAlignment="1">
      <alignment horizontal="left"/>
    </xf>
    <xf numFmtId="0" fontId="10" fillId="6" borderId="0" xfId="0" applyFont="1" applyFill="1" applyBorder="1" applyAlignment="1">
      <alignment horizontal="right"/>
    </xf>
    <xf numFmtId="0" fontId="10" fillId="6" borderId="25" xfId="0" applyFont="1" applyFill="1" applyBorder="1" applyAlignment="1">
      <alignment horizontal="right"/>
    </xf>
    <xf numFmtId="0" fontId="61" fillId="2" borderId="24" xfId="0" applyFont="1" applyFill="1" applyBorder="1" applyAlignment="1">
      <alignment horizontal="left"/>
    </xf>
    <xf numFmtId="0" fontId="61" fillId="2" borderId="21" xfId="0" applyFont="1" applyFill="1" applyBorder="1" applyAlignment="1">
      <alignment horizontal="left"/>
    </xf>
    <xf numFmtId="0" fontId="61" fillId="2" borderId="22" xfId="0" applyFont="1" applyFill="1" applyBorder="1" applyAlignment="1">
      <alignment horizontal="left"/>
    </xf>
    <xf numFmtId="0" fontId="61" fillId="2" borderId="23" xfId="0" applyFont="1" applyFill="1" applyBorder="1" applyAlignment="1">
      <alignment horizontal="left"/>
    </xf>
    <xf numFmtId="9" fontId="44" fillId="2" borderId="30" xfId="0" applyNumberFormat="1" applyFont="1" applyFill="1" applyBorder="1" applyAlignment="1">
      <alignment horizontal="right"/>
    </xf>
    <xf numFmtId="9" fontId="44" fillId="2" borderId="31" xfId="0" applyNumberFormat="1" applyFont="1" applyFill="1" applyBorder="1" applyAlignment="1">
      <alignment horizontal="right"/>
    </xf>
    <xf numFmtId="0" fontId="20" fillId="2" borderId="0" xfId="1" applyFont="1" applyFill="1" applyBorder="1" applyAlignment="1" applyProtection="1">
      <alignment horizontal="right" vertical="center" wrapText="1" readingOrder="1"/>
    </xf>
    <xf numFmtId="0" fontId="20" fillId="2" borderId="25" xfId="1" applyFont="1" applyFill="1" applyBorder="1" applyAlignment="1" applyProtection="1">
      <alignment horizontal="right" vertical="center" wrapText="1" readingOrder="1"/>
    </xf>
    <xf numFmtId="0" fontId="15" fillId="2" borderId="44" xfId="0" applyFont="1" applyFill="1" applyBorder="1" applyAlignment="1">
      <alignment horizontal="center"/>
    </xf>
    <xf numFmtId="0" fontId="15" fillId="2" borderId="45" xfId="0" applyFont="1" applyFill="1" applyBorder="1" applyAlignment="1">
      <alignment horizontal="center"/>
    </xf>
    <xf numFmtId="0" fontId="61" fillId="6" borderId="21" xfId="0" applyFont="1" applyFill="1" applyBorder="1" applyAlignment="1">
      <alignment horizontal="left"/>
    </xf>
    <xf numFmtId="0" fontId="61" fillId="6" borderId="22" xfId="0" applyFont="1" applyFill="1" applyBorder="1" applyAlignment="1">
      <alignment horizontal="left"/>
    </xf>
    <xf numFmtId="0" fontId="61" fillId="6" borderId="23" xfId="0" applyFont="1" applyFill="1" applyBorder="1" applyAlignment="1">
      <alignment horizontal="left"/>
    </xf>
    <xf numFmtId="0" fontId="39" fillId="2" borderId="26" xfId="0" applyFont="1" applyFill="1" applyBorder="1" applyAlignment="1">
      <alignment horizontal="left"/>
    </xf>
    <xf numFmtId="0" fontId="39" fillId="2" borderId="27" xfId="0" applyFont="1" applyFill="1" applyBorder="1" applyAlignment="1">
      <alignment horizontal="left"/>
    </xf>
    <xf numFmtId="0" fontId="39" fillId="2" borderId="28" xfId="0" applyFont="1" applyFill="1" applyBorder="1" applyAlignment="1">
      <alignment horizontal="left"/>
    </xf>
    <xf numFmtId="0" fontId="39" fillId="2" borderId="48" xfId="0" applyFont="1" applyFill="1" applyBorder="1" applyAlignment="1">
      <alignment vertical="justify"/>
    </xf>
    <xf numFmtId="0" fontId="39" fillId="2" borderId="49" xfId="0" applyFont="1" applyFill="1" applyBorder="1" applyAlignment="1">
      <alignment vertical="justify"/>
    </xf>
    <xf numFmtId="0" fontId="39" fillId="2" borderId="50" xfId="0" applyFont="1" applyFill="1" applyBorder="1" applyAlignment="1">
      <alignment vertical="justify"/>
    </xf>
    <xf numFmtId="0" fontId="39" fillId="2" borderId="24" xfId="0" applyFont="1" applyFill="1" applyBorder="1" applyAlignment="1"/>
    <xf numFmtId="0" fontId="39" fillId="2" borderId="0" xfId="0" applyFont="1" applyFill="1" applyBorder="1" applyAlignment="1"/>
    <xf numFmtId="0" fontId="39" fillId="2" borderId="25" xfId="0" applyFont="1" applyFill="1" applyBorder="1" applyAlignment="1"/>
    <xf numFmtId="0" fontId="46" fillId="2" borderId="0" xfId="0" applyFont="1" applyFill="1" applyBorder="1" applyAlignment="1">
      <alignment horizontal="center"/>
    </xf>
    <xf numFmtId="0" fontId="46" fillId="2" borderId="25" xfId="0" applyFont="1" applyFill="1" applyBorder="1" applyAlignment="1">
      <alignment horizontal="center"/>
    </xf>
    <xf numFmtId="0" fontId="15" fillId="2" borderId="24" xfId="0" applyFont="1" applyFill="1" applyBorder="1" applyAlignment="1">
      <alignment horizontal="left"/>
    </xf>
    <xf numFmtId="0" fontId="15" fillId="2" borderId="0" xfId="0" applyFont="1" applyFill="1" applyBorder="1" applyAlignment="1">
      <alignment horizontal="left"/>
    </xf>
    <xf numFmtId="0" fontId="15" fillId="2" borderId="22"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38" fillId="7" borderId="24" xfId="0" applyFont="1" applyFill="1" applyBorder="1" applyAlignment="1">
      <alignment horizontal="center"/>
    </xf>
    <xf numFmtId="0" fontId="38" fillId="7" borderId="0" xfId="0" applyFont="1" applyFill="1" applyBorder="1" applyAlignment="1">
      <alignment horizontal="center"/>
    </xf>
    <xf numFmtId="0" fontId="52" fillId="6" borderId="21" xfId="0" applyFont="1" applyFill="1" applyBorder="1" applyAlignment="1">
      <alignment horizontal="left"/>
    </xf>
    <xf numFmtId="0" fontId="52" fillId="6" borderId="22" xfId="0" applyFont="1" applyFill="1" applyBorder="1" applyAlignment="1">
      <alignment horizontal="left"/>
    </xf>
    <xf numFmtId="0" fontId="52" fillId="6" borderId="23" xfId="0" applyFont="1" applyFill="1" applyBorder="1" applyAlignment="1">
      <alignment horizontal="left"/>
    </xf>
    <xf numFmtId="0" fontId="10" fillId="2" borderId="38" xfId="0" applyFont="1" applyFill="1" applyBorder="1"/>
    <xf numFmtId="0" fontId="10" fillId="2" borderId="39" xfId="0" applyFont="1" applyFill="1" applyBorder="1"/>
    <xf numFmtId="0" fontId="38" fillId="7" borderId="70" xfId="0" applyFont="1" applyFill="1" applyBorder="1" applyAlignment="1">
      <alignment horizontal="center"/>
    </xf>
    <xf numFmtId="0" fontId="52" fillId="2" borderId="21" xfId="0" applyFont="1" applyFill="1" applyBorder="1" applyAlignment="1">
      <alignment horizontal="left"/>
    </xf>
    <xf numFmtId="0" fontId="52" fillId="2" borderId="22" xfId="0" applyFont="1" applyFill="1" applyBorder="1" applyAlignment="1">
      <alignment horizontal="left"/>
    </xf>
    <xf numFmtId="0" fontId="38" fillId="7" borderId="1" xfId="0" applyFont="1" applyFill="1" applyBorder="1" applyAlignment="1">
      <alignment horizontal="center"/>
    </xf>
    <xf numFmtId="0" fontId="38" fillId="7" borderId="25" xfId="0" applyFont="1" applyFill="1" applyBorder="1" applyAlignment="1">
      <alignment horizontal="center"/>
    </xf>
    <xf numFmtId="0" fontId="38" fillId="7" borderId="48" xfId="0" applyFont="1" applyFill="1" applyBorder="1" applyAlignment="1">
      <alignment horizontal="center"/>
    </xf>
    <xf numFmtId="0" fontId="38" fillId="7" borderId="49" xfId="0" applyFont="1" applyFill="1" applyBorder="1" applyAlignment="1">
      <alignment horizontal="center"/>
    </xf>
    <xf numFmtId="0" fontId="38" fillId="7" borderId="50" xfId="0" applyFont="1" applyFill="1" applyBorder="1" applyAlignment="1">
      <alignment horizontal="center"/>
    </xf>
    <xf numFmtId="0" fontId="52" fillId="2" borderId="23" xfId="0" applyFont="1" applyFill="1" applyBorder="1" applyAlignment="1">
      <alignment horizontal="left"/>
    </xf>
    <xf numFmtId="0" fontId="39" fillId="2" borderId="26" xfId="0" applyFont="1" applyFill="1" applyBorder="1" applyAlignment="1">
      <alignment horizontal="left" vertical="center"/>
    </xf>
    <xf numFmtId="0" fontId="39" fillId="2" borderId="27" xfId="0" applyFont="1" applyFill="1" applyBorder="1" applyAlignment="1">
      <alignment horizontal="left" vertical="center"/>
    </xf>
    <xf numFmtId="0" fontId="39" fillId="2" borderId="28" xfId="0" applyFont="1" applyFill="1" applyBorder="1" applyAlignment="1">
      <alignment horizontal="left" vertical="center"/>
    </xf>
    <xf numFmtId="0" fontId="52" fillId="2" borderId="21" xfId="0" applyFont="1" applyFill="1" applyBorder="1" applyAlignment="1">
      <alignment horizontal="left" vertical="top"/>
    </xf>
    <xf numFmtId="0" fontId="52" fillId="2" borderId="22" xfId="0" applyFont="1" applyFill="1" applyBorder="1" applyAlignment="1">
      <alignment horizontal="left" vertical="top"/>
    </xf>
    <xf numFmtId="0" fontId="52" fillId="2" borderId="23" xfId="0" applyFont="1" applyFill="1" applyBorder="1" applyAlignment="1">
      <alignment horizontal="left" vertical="top"/>
    </xf>
    <xf numFmtId="0" fontId="32" fillId="2" borderId="41" xfId="0" applyFont="1" applyFill="1" applyBorder="1" applyAlignment="1">
      <alignment horizontal="center"/>
    </xf>
    <xf numFmtId="0" fontId="32" fillId="2" borderId="42" xfId="0" applyFont="1" applyFill="1" applyBorder="1" applyAlignment="1">
      <alignment horizontal="center"/>
    </xf>
    <xf numFmtId="0" fontId="32" fillId="2" borderId="43" xfId="0" applyFont="1" applyFill="1" applyBorder="1" applyAlignment="1">
      <alignment horizontal="center"/>
    </xf>
    <xf numFmtId="0" fontId="15" fillId="6" borderId="24" xfId="0" applyFont="1" applyFill="1" applyBorder="1" applyAlignment="1">
      <alignment horizontal="right"/>
    </xf>
    <xf numFmtId="0" fontId="15" fillId="6" borderId="0" xfId="0" applyFont="1" applyFill="1" applyBorder="1" applyAlignment="1">
      <alignment horizontal="right"/>
    </xf>
    <xf numFmtId="0" fontId="56" fillId="4" borderId="24" xfId="0" applyFont="1" applyFill="1" applyBorder="1" applyAlignment="1">
      <alignment horizontal="center"/>
    </xf>
    <xf numFmtId="0" fontId="56" fillId="4" borderId="25" xfId="0" applyFont="1" applyFill="1" applyBorder="1" applyAlignment="1">
      <alignment horizontal="center"/>
    </xf>
    <xf numFmtId="0" fontId="7" fillId="5" borderId="0" xfId="0" applyFont="1" applyFill="1" applyBorder="1" applyAlignment="1">
      <alignment horizontal="center" vertical="center"/>
    </xf>
    <xf numFmtId="0" fontId="68" fillId="2" borderId="21" xfId="0" applyFont="1" applyFill="1" applyBorder="1" applyAlignment="1">
      <alignment horizontal="left"/>
    </xf>
    <xf numFmtId="0" fontId="68" fillId="2" borderId="22" xfId="0" applyFont="1" applyFill="1" applyBorder="1" applyAlignment="1">
      <alignment horizontal="left"/>
    </xf>
    <xf numFmtId="0" fontId="68" fillId="2" borderId="23" xfId="0" applyFont="1" applyFill="1" applyBorder="1" applyAlignment="1">
      <alignment horizontal="left"/>
    </xf>
    <xf numFmtId="0" fontId="68" fillId="6" borderId="21" xfId="0" applyFont="1" applyFill="1" applyBorder="1" applyAlignment="1">
      <alignment horizontal="left"/>
    </xf>
    <xf numFmtId="0" fontId="68" fillId="6" borderId="22" xfId="0" applyFont="1" applyFill="1" applyBorder="1" applyAlignment="1">
      <alignment horizontal="left"/>
    </xf>
    <xf numFmtId="0" fontId="68" fillId="6" borderId="23" xfId="0" applyFont="1" applyFill="1" applyBorder="1" applyAlignment="1">
      <alignment horizontal="left"/>
    </xf>
    <xf numFmtId="0" fontId="39" fillId="2" borderId="24" xfId="0" applyFont="1" applyFill="1" applyBorder="1" applyAlignment="1">
      <alignment horizontal="left" vertical="justify"/>
    </xf>
    <xf numFmtId="0" fontId="39" fillId="2" borderId="0" xfId="0" applyFont="1" applyFill="1" applyBorder="1" applyAlignment="1">
      <alignment horizontal="left" vertical="justify"/>
    </xf>
    <xf numFmtId="0" fontId="39" fillId="2" borderId="25" xfId="0" applyFont="1" applyFill="1" applyBorder="1" applyAlignment="1">
      <alignment horizontal="left" vertical="justify"/>
    </xf>
    <xf numFmtId="0" fontId="39" fillId="2" borderId="24" xfId="0" applyFont="1" applyFill="1" applyBorder="1" applyAlignment="1">
      <alignment horizontal="left" vertical="justify" wrapText="1"/>
    </xf>
    <xf numFmtId="0" fontId="15" fillId="2" borderId="24" xfId="0" applyFont="1" applyFill="1" applyBorder="1" applyAlignment="1">
      <alignment horizontal="right" vertical="center"/>
    </xf>
    <xf numFmtId="0" fontId="15" fillId="2" borderId="0" xfId="0" applyFont="1" applyFill="1" applyBorder="1" applyAlignment="1">
      <alignment horizontal="right" vertical="center"/>
    </xf>
    <xf numFmtId="0" fontId="36" fillId="7" borderId="52" xfId="0" applyFont="1" applyFill="1" applyBorder="1" applyAlignment="1">
      <alignment horizontal="center"/>
    </xf>
    <xf numFmtId="0" fontId="36" fillId="7" borderId="36" xfId="0" applyFont="1" applyFill="1" applyBorder="1" applyAlignment="1">
      <alignment horizontal="center"/>
    </xf>
    <xf numFmtId="0" fontId="36" fillId="7" borderId="37" xfId="0" applyFont="1" applyFill="1" applyBorder="1" applyAlignment="1">
      <alignment horizontal="center"/>
    </xf>
    <xf numFmtId="0" fontId="36" fillId="7" borderId="35" xfId="0" applyFont="1" applyFill="1" applyBorder="1" applyAlignment="1">
      <alignment horizontal="center"/>
    </xf>
    <xf numFmtId="0" fontId="15" fillId="2" borderId="24" xfId="0" applyFont="1" applyFill="1" applyBorder="1" applyAlignment="1">
      <alignment horizontal="center" vertical="center" wrapText="1"/>
    </xf>
    <xf numFmtId="0" fontId="15" fillId="2" borderId="24" xfId="0" applyFont="1" applyFill="1" applyBorder="1" applyAlignment="1">
      <alignment horizontal="center" vertical="top" wrapText="1"/>
    </xf>
    <xf numFmtId="0" fontId="64" fillId="2" borderId="24" xfId="0" applyFont="1" applyFill="1" applyBorder="1" applyAlignment="1">
      <alignment horizontal="left"/>
    </xf>
    <xf numFmtId="0" fontId="15" fillId="2" borderId="25" xfId="0" applyFont="1" applyFill="1" applyBorder="1" applyAlignment="1">
      <alignment horizontal="left"/>
    </xf>
    <xf numFmtId="0" fontId="61" fillId="2" borderId="21" xfId="0" applyFont="1" applyFill="1" applyBorder="1" applyAlignment="1">
      <alignment horizontal="left" vertical="top"/>
    </xf>
    <xf numFmtId="0" fontId="59" fillId="2" borderId="22" xfId="0" applyFont="1" applyFill="1" applyBorder="1" applyAlignment="1">
      <alignment horizontal="left" vertical="top"/>
    </xf>
    <xf numFmtId="0" fontId="59" fillId="2" borderId="23" xfId="0" applyFont="1" applyFill="1" applyBorder="1" applyAlignment="1">
      <alignment horizontal="left" vertical="top"/>
    </xf>
    <xf numFmtId="0" fontId="10" fillId="2" borderId="41" xfId="0" applyFont="1" applyFill="1" applyBorder="1" applyAlignment="1">
      <alignment horizontal="center"/>
    </xf>
    <xf numFmtId="0" fontId="0" fillId="2" borderId="42" xfId="0" applyFill="1" applyBorder="1" applyAlignment="1">
      <alignment horizontal="center"/>
    </xf>
    <xf numFmtId="0" fontId="0" fillId="2" borderId="43" xfId="0" applyFill="1" applyBorder="1" applyAlignment="1">
      <alignment horizontal="center"/>
    </xf>
    <xf numFmtId="0" fontId="34" fillId="2" borderId="0" xfId="0" applyFont="1" applyFill="1" applyBorder="1" applyAlignment="1">
      <alignment horizontal="center"/>
    </xf>
    <xf numFmtId="0" fontId="34" fillId="2" borderId="25" xfId="0" applyFont="1" applyFill="1" applyBorder="1" applyAlignment="1">
      <alignment horizontal="center"/>
    </xf>
    <xf numFmtId="0" fontId="0" fillId="2" borderId="0" xfId="0" applyFont="1" applyFill="1" applyBorder="1" applyAlignment="1">
      <alignment horizontal="left"/>
    </xf>
    <xf numFmtId="0" fontId="0" fillId="2" borderId="25" xfId="0" applyFont="1" applyFill="1" applyBorder="1" applyAlignment="1">
      <alignment horizontal="left"/>
    </xf>
    <xf numFmtId="0" fontId="15" fillId="6" borderId="24" xfId="0" applyFont="1" applyFill="1" applyBorder="1" applyAlignment="1">
      <alignment horizontal="center" vertical="top"/>
    </xf>
    <xf numFmtId="0" fontId="15" fillId="6" borderId="0" xfId="0" applyFont="1" applyFill="1" applyBorder="1" applyAlignment="1">
      <alignment horizontal="center" vertical="top"/>
    </xf>
    <xf numFmtId="0" fontId="7" fillId="2" borderId="67" xfId="0" applyFont="1" applyFill="1" applyBorder="1" applyAlignment="1">
      <alignment horizontal="left"/>
    </xf>
    <xf numFmtId="0" fontId="7" fillId="2" borderId="68" xfId="0" applyFont="1" applyFill="1" applyBorder="1" applyAlignment="1">
      <alignment horizontal="left"/>
    </xf>
    <xf numFmtId="0" fontId="7" fillId="2" borderId="38" xfId="0" applyFont="1" applyFill="1" applyBorder="1" applyAlignment="1">
      <alignment horizontal="left"/>
    </xf>
    <xf numFmtId="0" fontId="7" fillId="2" borderId="39" xfId="0" applyFont="1" applyFill="1" applyBorder="1" applyAlignment="1">
      <alignment horizontal="left"/>
    </xf>
    <xf numFmtId="0" fontId="7" fillId="2" borderId="24" xfId="0" applyFont="1" applyFill="1" applyBorder="1" applyAlignment="1">
      <alignment horizontal="left"/>
    </xf>
    <xf numFmtId="0" fontId="7" fillId="2" borderId="0" xfId="0" applyFont="1" applyFill="1" applyBorder="1" applyAlignment="1">
      <alignment horizontal="left"/>
    </xf>
    <xf numFmtId="0" fontId="7" fillId="2" borderId="67" xfId="0" applyFont="1" applyFill="1" applyBorder="1" applyAlignment="1">
      <alignment horizontal="center"/>
    </xf>
    <xf numFmtId="0" fontId="7" fillId="2" borderId="68" xfId="0" applyFont="1" applyFill="1" applyBorder="1" applyAlignment="1">
      <alignment horizontal="center"/>
    </xf>
    <xf numFmtId="0" fontId="7" fillId="2" borderId="24" xfId="0" applyFont="1" applyFill="1" applyBorder="1" applyAlignment="1">
      <alignment horizontal="center"/>
    </xf>
    <xf numFmtId="0" fontId="7" fillId="2" borderId="0" xfId="0" applyFont="1" applyFill="1" applyBorder="1" applyAlignment="1">
      <alignment horizontal="center"/>
    </xf>
    <xf numFmtId="164" fontId="7" fillId="2" borderId="0" xfId="0" applyNumberFormat="1" applyFont="1" applyFill="1" applyBorder="1"/>
    <xf numFmtId="0" fontId="7" fillId="2" borderId="0" xfId="0" applyFont="1" applyFill="1" applyBorder="1"/>
    <xf numFmtId="0" fontId="12" fillId="2" borderId="0" xfId="0" applyFont="1" applyFill="1" applyBorder="1" applyAlignment="1">
      <alignment horizontal="center" vertical="center"/>
    </xf>
    <xf numFmtId="14" fontId="47" fillId="2" borderId="32" xfId="0" applyNumberFormat="1" applyFont="1" applyFill="1" applyBorder="1" applyAlignment="1">
      <alignment horizontal="right" vertical="center"/>
    </xf>
    <xf numFmtId="14" fontId="47" fillId="2" borderId="33" xfId="0" applyNumberFormat="1" applyFont="1" applyFill="1" applyBorder="1" applyAlignment="1">
      <alignment horizontal="right" vertical="center"/>
    </xf>
    <xf numFmtId="14" fontId="47" fillId="2" borderId="34" xfId="0" applyNumberFormat="1" applyFont="1" applyFill="1" applyBorder="1" applyAlignment="1">
      <alignment horizontal="right" vertical="center"/>
    </xf>
    <xf numFmtId="0" fontId="36" fillId="3" borderId="35" xfId="0" applyFont="1" applyFill="1" applyBorder="1" applyAlignment="1">
      <alignment horizontal="center" vertical="center"/>
    </xf>
    <xf numFmtId="0" fontId="36" fillId="3" borderId="36" xfId="0" applyFont="1" applyFill="1" applyBorder="1" applyAlignment="1">
      <alignment horizontal="center" vertical="center"/>
    </xf>
    <xf numFmtId="0" fontId="36" fillId="3" borderId="37" xfId="0" applyFont="1" applyFill="1" applyBorder="1" applyAlignment="1">
      <alignment horizontal="center" vertical="center"/>
    </xf>
    <xf numFmtId="0" fontId="10" fillId="2" borderId="21" xfId="0" applyFont="1" applyFill="1" applyBorder="1" applyAlignment="1">
      <alignment horizontal="center"/>
    </xf>
    <xf numFmtId="0" fontId="0" fillId="2" borderId="22" xfId="0" applyFill="1" applyBorder="1" applyAlignment="1">
      <alignment horizontal="center"/>
    </xf>
    <xf numFmtId="0" fontId="7" fillId="2" borderId="24" xfId="0" applyFont="1" applyFill="1" applyBorder="1" applyAlignment="1">
      <alignment horizontal="left" wrapText="1"/>
    </xf>
    <xf numFmtId="0" fontId="7" fillId="2" borderId="0" xfId="0" applyFont="1" applyFill="1" applyBorder="1" applyAlignment="1">
      <alignment horizontal="left" wrapText="1"/>
    </xf>
    <xf numFmtId="0" fontId="7" fillId="2" borderId="24" xfId="0" applyFont="1" applyFill="1" applyBorder="1" applyAlignment="1">
      <alignment horizontal="left" vertical="top" wrapText="1"/>
    </xf>
    <xf numFmtId="0" fontId="7" fillId="2" borderId="0" xfId="0" applyFont="1" applyFill="1" applyBorder="1" applyAlignment="1">
      <alignment horizontal="left" vertical="top" wrapText="1"/>
    </xf>
    <xf numFmtId="0" fontId="33" fillId="2" borderId="0" xfId="0" applyFont="1" applyFill="1" applyBorder="1" applyAlignment="1">
      <alignment horizontal="center"/>
    </xf>
    <xf numFmtId="0" fontId="7" fillId="2" borderId="64" xfId="0" applyFont="1" applyFill="1" applyBorder="1" applyAlignment="1">
      <alignment horizontal="left"/>
    </xf>
    <xf numFmtId="0" fontId="15" fillId="2" borderId="65" xfId="0" applyFont="1" applyFill="1" applyBorder="1" applyAlignment="1">
      <alignment horizontal="left"/>
    </xf>
    <xf numFmtId="0" fontId="15" fillId="2" borderId="66" xfId="0" applyFont="1" applyFill="1" applyBorder="1" applyAlignment="1">
      <alignment horizontal="left"/>
    </xf>
    <xf numFmtId="0" fontId="7" fillId="2" borderId="65" xfId="0" applyFont="1" applyFill="1" applyBorder="1" applyAlignment="1">
      <alignment horizontal="left"/>
    </xf>
    <xf numFmtId="0" fontId="7" fillId="2" borderId="38" xfId="0" applyFont="1" applyFill="1" applyBorder="1" applyAlignment="1">
      <alignment horizontal="center"/>
    </xf>
    <xf numFmtId="0" fontId="7" fillId="2" borderId="39" xfId="0" applyFont="1" applyFill="1" applyBorder="1" applyAlignment="1">
      <alignment horizontal="center"/>
    </xf>
    <xf numFmtId="0" fontId="7" fillId="2" borderId="25" xfId="0" applyFont="1" applyFill="1" applyBorder="1" applyAlignment="1">
      <alignment horizontal="left"/>
    </xf>
    <xf numFmtId="0" fontId="7" fillId="6" borderId="64" xfId="0" applyFont="1" applyFill="1" applyBorder="1" applyAlignment="1">
      <alignment horizontal="left"/>
    </xf>
    <xf numFmtId="0" fontId="15" fillId="6" borderId="65" xfId="0" applyFont="1" applyFill="1" applyBorder="1" applyAlignment="1">
      <alignment horizontal="left"/>
    </xf>
    <xf numFmtId="0" fontId="36" fillId="2" borderId="0" xfId="0" applyFont="1" applyFill="1" applyBorder="1" applyAlignment="1">
      <alignment horizontal="center"/>
    </xf>
    <xf numFmtId="0" fontId="7" fillId="6" borderId="38" xfId="0" applyFont="1" applyFill="1" applyBorder="1" applyAlignment="1">
      <alignment horizontal="center"/>
    </xf>
    <xf numFmtId="0" fontId="7" fillId="6" borderId="39" xfId="0" applyFont="1" applyFill="1" applyBorder="1" applyAlignment="1">
      <alignment horizontal="center"/>
    </xf>
    <xf numFmtId="0" fontId="7" fillId="6" borderId="24" xfId="0" applyFont="1" applyFill="1" applyBorder="1" applyAlignment="1">
      <alignment horizontal="left"/>
    </xf>
    <xf numFmtId="0" fontId="36" fillId="3" borderId="24" xfId="0" applyFont="1" applyFill="1" applyBorder="1" applyAlignment="1">
      <alignment horizontal="center" vertical="center"/>
    </xf>
    <xf numFmtId="0" fontId="36" fillId="3" borderId="0" xfId="0" applyFont="1" applyFill="1" applyBorder="1" applyAlignment="1">
      <alignment horizontal="center" vertical="center"/>
    </xf>
    <xf numFmtId="0" fontId="36" fillId="3" borderId="25" xfId="0" applyFont="1" applyFill="1" applyBorder="1" applyAlignment="1">
      <alignment horizontal="center" vertical="center"/>
    </xf>
    <xf numFmtId="0" fontId="7" fillId="2" borderId="72" xfId="0" applyFont="1" applyFill="1" applyBorder="1" applyAlignment="1">
      <alignment horizontal="left"/>
    </xf>
    <xf numFmtId="0" fontId="7" fillId="2" borderId="0" xfId="0" applyFont="1" applyFill="1" applyBorder="1" applyAlignment="1">
      <alignment horizontal="right"/>
    </xf>
    <xf numFmtId="0" fontId="7" fillId="2" borderId="25" xfId="0" applyFont="1" applyFill="1" applyBorder="1" applyAlignment="1">
      <alignment horizontal="right"/>
    </xf>
    <xf numFmtId="0" fontId="7" fillId="2" borderId="24" xfId="0" applyFont="1" applyFill="1" applyBorder="1" applyAlignment="1">
      <alignment horizontal="left" vertical="top"/>
    </xf>
    <xf numFmtId="0" fontId="7" fillId="2" borderId="0" xfId="0" applyFont="1" applyFill="1" applyBorder="1" applyAlignment="1">
      <alignment horizontal="left" vertical="top"/>
    </xf>
    <xf numFmtId="164" fontId="7" fillId="2" borderId="25" xfId="0" applyNumberFormat="1" applyFont="1" applyFill="1" applyBorder="1"/>
    <xf numFmtId="0" fontId="7" fillId="2" borderId="74" xfId="0" applyFont="1" applyFill="1" applyBorder="1" applyAlignment="1">
      <alignment horizontal="center"/>
    </xf>
    <xf numFmtId="0" fontId="7" fillId="2" borderId="72" xfId="0" applyFont="1" applyFill="1" applyBorder="1" applyAlignment="1">
      <alignment horizontal="center"/>
    </xf>
    <xf numFmtId="0" fontId="10" fillId="2" borderId="22" xfId="0" applyFont="1" applyFill="1" applyBorder="1" applyAlignment="1">
      <alignment horizontal="center"/>
    </xf>
    <xf numFmtId="0" fontId="7" fillId="2" borderId="24" xfId="0" applyFont="1" applyFill="1" applyBorder="1" applyAlignment="1">
      <alignment horizontal="distributed"/>
    </xf>
    <xf numFmtId="0" fontId="7" fillId="2" borderId="0" xfId="0" applyFont="1" applyFill="1" applyBorder="1" applyAlignment="1">
      <alignment horizontal="distributed"/>
    </xf>
    <xf numFmtId="0" fontId="7" fillId="2" borderId="38" xfId="0" applyFont="1" applyFill="1" applyBorder="1" applyAlignment="1">
      <alignment horizontal="left" vertical="top"/>
    </xf>
    <xf numFmtId="0" fontId="7" fillId="2" borderId="39" xfId="0" applyFont="1" applyFill="1" applyBorder="1" applyAlignment="1">
      <alignment horizontal="left" vertical="top"/>
    </xf>
    <xf numFmtId="0" fontId="7" fillId="2" borderId="75" xfId="0" applyFont="1" applyFill="1" applyBorder="1" applyAlignment="1">
      <alignment horizontal="center"/>
    </xf>
    <xf numFmtId="0" fontId="7" fillId="2" borderId="73" xfId="0" applyFont="1" applyFill="1" applyBorder="1" applyAlignment="1">
      <alignment horizontal="left"/>
    </xf>
    <xf numFmtId="0" fontId="0" fillId="2" borderId="0" xfId="0" applyFill="1" applyBorder="1"/>
    <xf numFmtId="0" fontId="46" fillId="2" borderId="0" xfId="0" applyFont="1" applyFill="1" applyBorder="1" applyAlignment="1">
      <alignment horizontal="left"/>
    </xf>
    <xf numFmtId="164" fontId="7" fillId="2" borderId="0" xfId="0" applyNumberFormat="1" applyFont="1" applyFill="1" applyBorder="1" applyAlignment="1">
      <alignment horizontal="right"/>
    </xf>
    <xf numFmtId="0" fontId="50" fillId="3" borderId="24" xfId="0" applyFont="1" applyFill="1" applyBorder="1" applyAlignment="1">
      <alignment horizontal="center"/>
    </xf>
    <xf numFmtId="0" fontId="50" fillId="3" borderId="0" xfId="0" applyFont="1" applyFill="1" applyBorder="1" applyAlignment="1">
      <alignment horizontal="center"/>
    </xf>
    <xf numFmtId="0" fontId="50" fillId="3" borderId="25" xfId="0" applyFont="1" applyFill="1" applyBorder="1" applyAlignment="1">
      <alignment horizontal="center"/>
    </xf>
    <xf numFmtId="0" fontId="11" fillId="2" borderId="0" xfId="0" applyFont="1" applyFill="1" applyBorder="1" applyAlignment="1">
      <alignment horizontal="left" wrapText="1"/>
    </xf>
    <xf numFmtId="0" fontId="27" fillId="2" borderId="54" xfId="0" applyFont="1" applyFill="1" applyBorder="1" applyAlignment="1">
      <alignment horizontal="center" vertical="top" wrapText="1"/>
    </xf>
    <xf numFmtId="0" fontId="27" fillId="2" borderId="0" xfId="0" applyFont="1" applyFill="1" applyBorder="1" applyAlignment="1">
      <alignment horizontal="center" vertical="top" wrapText="1"/>
    </xf>
    <xf numFmtId="0" fontId="27" fillId="2" borderId="55" xfId="0" applyFont="1" applyFill="1" applyBorder="1" applyAlignment="1">
      <alignment horizontal="center" vertical="top" wrapText="1"/>
    </xf>
    <xf numFmtId="0" fontId="29" fillId="2" borderId="58" xfId="0" applyFont="1" applyFill="1" applyBorder="1" applyAlignment="1">
      <alignment vertical="top" wrapText="1"/>
    </xf>
    <xf numFmtId="0" fontId="28" fillId="2" borderId="59" xfId="0" applyFont="1" applyFill="1" applyBorder="1" applyAlignment="1">
      <alignment horizontal="center" vertical="top" wrapText="1"/>
    </xf>
    <xf numFmtId="0" fontId="25" fillId="2" borderId="56" xfId="0" applyFont="1" applyFill="1" applyBorder="1" applyAlignment="1">
      <alignment horizontal="right"/>
    </xf>
    <xf numFmtId="0" fontId="0" fillId="2" borderId="42" xfId="0" applyFill="1" applyBorder="1" applyAlignment="1">
      <alignment horizontal="right"/>
    </xf>
    <xf numFmtId="0" fontId="0" fillId="2" borderId="57" xfId="0" applyFill="1" applyBorder="1" applyAlignment="1">
      <alignment horizontal="right"/>
    </xf>
    <xf numFmtId="0" fontId="27" fillId="2" borderId="56" xfId="0" applyFont="1" applyFill="1" applyBorder="1" applyAlignment="1">
      <alignment horizontal="center" vertical="top" wrapText="1"/>
    </xf>
    <xf numFmtId="0" fontId="27" fillId="2" borderId="42" xfId="0" applyFont="1" applyFill="1" applyBorder="1" applyAlignment="1">
      <alignment horizontal="center" vertical="top" wrapText="1"/>
    </xf>
    <xf numFmtId="0" fontId="27" fillId="2" borderId="57" xfId="0" applyFont="1" applyFill="1" applyBorder="1" applyAlignment="1">
      <alignment horizontal="center" vertical="top" wrapText="1"/>
    </xf>
    <xf numFmtId="0" fontId="20" fillId="4" borderId="1" xfId="0" applyFont="1" applyFill="1" applyBorder="1" applyAlignment="1">
      <alignment horizontal="center"/>
    </xf>
    <xf numFmtId="0" fontId="20" fillId="2" borderId="1" xfId="0" applyFont="1" applyFill="1" applyBorder="1" applyAlignment="1">
      <alignment horizontal="center"/>
    </xf>
    <xf numFmtId="0" fontId="20" fillId="2" borderId="3" xfId="0" applyFont="1" applyFill="1" applyBorder="1" applyAlignment="1">
      <alignment horizontal="center"/>
    </xf>
    <xf numFmtId="0" fontId="56" fillId="2" borderId="0" xfId="0" applyNumberFormat="1" applyFont="1" applyFill="1" applyBorder="1" applyAlignment="1">
      <alignment horizontal="center"/>
    </xf>
    <xf numFmtId="0" fontId="56" fillId="2" borderId="1" xfId="0" applyFont="1" applyFill="1" applyBorder="1" applyAlignment="1">
      <alignment horizontal="center"/>
    </xf>
    <xf numFmtId="0" fontId="56" fillId="2" borderId="3" xfId="0" applyFont="1" applyFill="1" applyBorder="1" applyAlignment="1">
      <alignment horizontal="center"/>
    </xf>
    <xf numFmtId="0" fontId="33" fillId="2" borderId="1" xfId="0" applyFont="1" applyFill="1" applyBorder="1" applyAlignment="1">
      <alignment horizontal="center"/>
    </xf>
    <xf numFmtId="0" fontId="33" fillId="2" borderId="3" xfId="0" applyFont="1" applyFill="1" applyBorder="1" applyAlignment="1">
      <alignment horizontal="center"/>
    </xf>
    <xf numFmtId="0" fontId="56" fillId="2" borderId="4" xfId="0" applyFont="1" applyFill="1" applyBorder="1" applyAlignment="1">
      <alignment horizontal="center"/>
    </xf>
    <xf numFmtId="0" fontId="56" fillId="2" borderId="13" xfId="0" applyFont="1" applyFill="1" applyBorder="1" applyAlignment="1">
      <alignment horizontal="center"/>
    </xf>
    <xf numFmtId="0" fontId="56" fillId="2" borderId="1" xfId="0" applyNumberFormat="1" applyFont="1" applyFill="1" applyBorder="1" applyAlignment="1">
      <alignment horizontal="center"/>
    </xf>
    <xf numFmtId="0" fontId="56" fillId="2" borderId="3" xfId="0" applyNumberFormat="1" applyFont="1" applyFill="1" applyBorder="1" applyAlignment="1">
      <alignment horizontal="center"/>
    </xf>
    <xf numFmtId="0" fontId="56" fillId="2" borderId="20" xfId="0" applyNumberFormat="1" applyFont="1" applyFill="1" applyBorder="1" applyAlignment="1">
      <alignment horizontal="center"/>
    </xf>
    <xf numFmtId="0" fontId="56" fillId="4" borderId="1" xfId="0" applyFont="1" applyFill="1" applyBorder="1" applyAlignment="1">
      <alignment horizontal="center"/>
    </xf>
    <xf numFmtId="0" fontId="56" fillId="4" borderId="0" xfId="0" applyFont="1" applyFill="1" applyBorder="1" applyAlignment="1">
      <alignment horizontal="center"/>
    </xf>
    <xf numFmtId="0" fontId="56" fillId="4" borderId="3" xfId="0" applyFont="1" applyFill="1" applyBorder="1" applyAlignment="1">
      <alignment horizontal="center"/>
    </xf>
    <xf numFmtId="0" fontId="7" fillId="2" borderId="38" xfId="0" applyFont="1" applyFill="1" applyBorder="1"/>
    <xf numFmtId="0" fontId="7" fillId="2" borderId="39" xfId="0" applyFont="1" applyFill="1" applyBorder="1"/>
    <xf numFmtId="0" fontId="33" fillId="2" borderId="0" xfId="0" applyNumberFormat="1" applyFont="1" applyFill="1" applyBorder="1" applyAlignment="1">
      <alignment horizontal="center"/>
    </xf>
    <xf numFmtId="0" fontId="33" fillId="2" borderId="1" xfId="0" applyNumberFormat="1" applyFont="1" applyFill="1" applyBorder="1" applyAlignment="1">
      <alignment horizontal="center"/>
    </xf>
    <xf numFmtId="0" fontId="33" fillId="2" borderId="3" xfId="0" applyNumberFormat="1" applyFont="1" applyFill="1" applyBorder="1" applyAlignment="1">
      <alignment horizontal="center"/>
    </xf>
    <xf numFmtId="0" fontId="20" fillId="4" borderId="3" xfId="0" applyFont="1" applyFill="1" applyBorder="1" applyAlignment="1">
      <alignment horizontal="center"/>
    </xf>
    <xf numFmtId="0" fontId="33" fillId="2" borderId="20" xfId="0" applyNumberFormat="1" applyFont="1" applyFill="1" applyBorder="1" applyAlignment="1">
      <alignment horizontal="center"/>
    </xf>
    <xf numFmtId="0" fontId="7" fillId="2" borderId="18" xfId="0" applyFont="1" applyFill="1" applyBorder="1" applyAlignment="1">
      <alignment horizontal="right"/>
    </xf>
    <xf numFmtId="0" fontId="43" fillId="2" borderId="8" xfId="0" applyFont="1" applyFill="1" applyBorder="1" applyAlignment="1">
      <alignment horizontal="center"/>
    </xf>
    <xf numFmtId="0" fontId="43" fillId="2" borderId="19" xfId="0" applyFont="1" applyFill="1" applyBorder="1" applyAlignment="1">
      <alignment horizontal="center"/>
    </xf>
    <xf numFmtId="0" fontId="78" fillId="2" borderId="8" xfId="1" applyFont="1" applyFill="1" applyBorder="1" applyAlignment="1" applyProtection="1">
      <alignment horizontal="center"/>
    </xf>
    <xf numFmtId="0" fontId="78" fillId="2" borderId="19" xfId="1" applyFont="1" applyFill="1" applyBorder="1" applyAlignment="1" applyProtection="1">
      <alignment horizontal="center"/>
    </xf>
    <xf numFmtId="0" fontId="32" fillId="2" borderId="35" xfId="0" applyFont="1" applyFill="1" applyBorder="1" applyAlignment="1">
      <alignment horizontal="center"/>
    </xf>
    <xf numFmtId="0" fontId="32" fillId="2" borderId="36" xfId="0" applyFont="1" applyFill="1" applyBorder="1" applyAlignment="1">
      <alignment horizontal="center"/>
    </xf>
    <xf numFmtId="0" fontId="32" fillId="2" borderId="37" xfId="0" applyFont="1" applyFill="1" applyBorder="1" applyAlignment="1">
      <alignment horizontal="center"/>
    </xf>
    <xf numFmtId="0" fontId="56" fillId="6" borderId="0" xfId="0" applyFont="1" applyFill="1" applyBorder="1" applyAlignment="1">
      <alignment horizontal="center"/>
    </xf>
    <xf numFmtId="0" fontId="56" fillId="6" borderId="25" xfId="0" applyFont="1" applyFill="1" applyBorder="1" applyAlignment="1">
      <alignment horizontal="center"/>
    </xf>
    <xf numFmtId="0" fontId="56" fillId="2" borderId="20" xfId="0" applyFont="1" applyFill="1" applyBorder="1" applyAlignment="1">
      <alignment horizontal="center"/>
    </xf>
    <xf numFmtId="0" fontId="56" fillId="6" borderId="24" xfId="0" applyFont="1" applyFill="1" applyBorder="1" applyAlignment="1">
      <alignment horizontal="center"/>
    </xf>
    <xf numFmtId="0" fontId="52" fillId="2" borderId="24" xfId="0" applyFont="1" applyFill="1" applyBorder="1" applyAlignment="1">
      <alignment horizontal="center"/>
    </xf>
    <xf numFmtId="0" fontId="52" fillId="2" borderId="0" xfId="0" applyFont="1" applyFill="1" applyBorder="1" applyAlignment="1">
      <alignment horizontal="center"/>
    </xf>
    <xf numFmtId="0" fontId="7" fillId="6" borderId="0" xfId="0" applyFont="1" applyFill="1" applyBorder="1" applyAlignment="1">
      <alignment horizontal="left"/>
    </xf>
    <xf numFmtId="0" fontId="7" fillId="2" borderId="24" xfId="0" applyFont="1" applyFill="1" applyBorder="1" applyAlignment="1">
      <alignment horizontal="left" vertical="center" readingOrder="1"/>
    </xf>
    <xf numFmtId="0" fontId="7" fillId="2" borderId="0" xfId="0" applyFont="1" applyFill="1" applyBorder="1" applyAlignment="1">
      <alignment horizontal="left" vertical="center" readingOrder="1"/>
    </xf>
    <xf numFmtId="0" fontId="32" fillId="2" borderId="29" xfId="0" applyFont="1" applyFill="1" applyBorder="1" applyAlignment="1">
      <alignment horizontal="right"/>
    </xf>
    <xf numFmtId="0" fontId="32" fillId="2" borderId="30" xfId="0" applyFont="1" applyFill="1" applyBorder="1" applyAlignment="1">
      <alignment horizontal="right"/>
    </xf>
    <xf numFmtId="0" fontId="32" fillId="2" borderId="21" xfId="0" applyFont="1" applyFill="1" applyBorder="1" applyAlignment="1">
      <alignment horizontal="right"/>
    </xf>
    <xf numFmtId="9" fontId="20" fillId="2" borderId="22" xfId="4" applyFont="1" applyFill="1" applyBorder="1" applyAlignment="1" applyProtection="1">
      <alignment horizontal="right" vertical="center" wrapText="1" readingOrder="1"/>
    </xf>
    <xf numFmtId="9" fontId="20" fillId="2" borderId="23" xfId="4" applyFont="1" applyFill="1" applyBorder="1" applyAlignment="1" applyProtection="1">
      <alignment horizontal="right" vertical="center" wrapText="1" readingOrder="1"/>
    </xf>
    <xf numFmtId="0" fontId="7" fillId="2" borderId="0" xfId="0" applyFont="1" applyFill="1" applyBorder="1" applyAlignment="1">
      <alignment horizontal="right" vertical="center" indent="1" readingOrder="1"/>
    </xf>
    <xf numFmtId="14" fontId="32" fillId="2" borderId="24" xfId="0" applyNumberFormat="1" applyFont="1" applyFill="1" applyBorder="1" applyAlignment="1">
      <alignment horizontal="right"/>
    </xf>
    <xf numFmtId="0" fontId="86" fillId="2" borderId="0" xfId="1" applyFont="1" applyFill="1" applyBorder="1" applyAlignment="1" applyProtection="1">
      <alignment horizontal="left" vertical="center" readingOrder="1"/>
    </xf>
    <xf numFmtId="0" fontId="56" fillId="0" borderId="0" xfId="0" applyFont="1" applyBorder="1"/>
    <xf numFmtId="9" fontId="95" fillId="2" borderId="0" xfId="1" applyNumberFormat="1" applyFont="1" applyFill="1" applyBorder="1" applyAlignment="1" applyProtection="1">
      <alignment horizontal="right" vertical="center" wrapText="1" readingOrder="1"/>
    </xf>
    <xf numFmtId="9" fontId="96" fillId="2" borderId="0" xfId="4" applyFont="1" applyFill="1" applyBorder="1" applyAlignment="1" applyProtection="1">
      <alignment horizontal="right" vertical="center" wrapText="1" readingOrder="1"/>
    </xf>
    <xf numFmtId="9" fontId="96" fillId="2" borderId="25" xfId="4" applyFont="1" applyFill="1" applyBorder="1" applyAlignment="1" applyProtection="1">
      <alignment horizontal="right" vertical="center" wrapText="1" readingOrder="1"/>
    </xf>
    <xf numFmtId="0" fontId="95" fillId="2" borderId="22" xfId="1" applyFont="1" applyFill="1" applyBorder="1" applyAlignment="1" applyProtection="1">
      <alignment horizontal="right" vertical="center" wrapText="1" readingOrder="1"/>
    </xf>
    <xf numFmtId="0" fontId="96" fillId="2" borderId="22" xfId="1" applyFont="1" applyFill="1" applyBorder="1" applyAlignment="1" applyProtection="1">
      <alignment horizontal="right" vertical="center" wrapText="1" readingOrder="1"/>
    </xf>
    <xf numFmtId="0" fontId="96" fillId="2" borderId="23" xfId="1" applyFont="1" applyFill="1" applyBorder="1" applyAlignment="1" applyProtection="1">
      <alignment horizontal="right" vertical="center" wrapText="1" readingOrder="1"/>
    </xf>
    <xf numFmtId="14" fontId="35" fillId="2" borderId="0" xfId="0" applyNumberFormat="1" applyFont="1" applyFill="1" applyBorder="1" applyAlignment="1">
      <alignment horizontal="right"/>
    </xf>
    <xf numFmtId="0" fontId="97" fillId="2" borderId="22" xfId="1" applyFont="1" applyFill="1" applyBorder="1" applyAlignment="1" applyProtection="1">
      <alignment horizontal="right" vertical="center" wrapText="1" readingOrder="1"/>
    </xf>
    <xf numFmtId="0" fontId="98" fillId="2" borderId="22" xfId="1" applyFont="1" applyFill="1" applyBorder="1" applyAlignment="1" applyProtection="1">
      <alignment horizontal="right" vertical="center" wrapText="1" readingOrder="1"/>
    </xf>
    <xf numFmtId="0" fontId="98" fillId="2" borderId="23" xfId="1" applyFont="1" applyFill="1" applyBorder="1" applyAlignment="1" applyProtection="1">
      <alignment horizontal="right" vertical="center" wrapText="1" readingOrder="1"/>
    </xf>
    <xf numFmtId="0" fontId="11" fillId="2" borderId="0" xfId="1" applyFont="1" applyFill="1" applyBorder="1" applyAlignment="1" applyProtection="1">
      <alignment horizontal="right" vertical="center" wrapText="1" readingOrder="1"/>
    </xf>
    <xf numFmtId="0" fontId="11" fillId="2" borderId="25" xfId="1" applyFont="1" applyFill="1" applyBorder="1" applyAlignment="1" applyProtection="1">
      <alignment horizontal="right" vertical="center" readingOrder="1"/>
    </xf>
    <xf numFmtId="9" fontId="97" fillId="2" borderId="0" xfId="1" applyNumberFormat="1" applyFont="1" applyFill="1" applyBorder="1" applyAlignment="1" applyProtection="1">
      <alignment horizontal="right" vertical="center" wrapText="1" readingOrder="1"/>
    </xf>
    <xf numFmtId="9" fontId="98" fillId="2" borderId="0" xfId="4" applyFont="1" applyFill="1" applyBorder="1" applyAlignment="1" applyProtection="1">
      <alignment horizontal="right" vertical="center" wrapText="1" readingOrder="1"/>
    </xf>
    <xf numFmtId="9" fontId="98" fillId="2" borderId="25" xfId="4" applyFont="1" applyFill="1" applyBorder="1" applyAlignment="1" applyProtection="1">
      <alignment horizontal="right" vertical="center" wrapText="1" readingOrder="1"/>
    </xf>
    <xf numFmtId="0" fontId="98" fillId="2" borderId="0" xfId="1" applyFont="1" applyFill="1" applyBorder="1" applyAlignment="1" applyProtection="1">
      <alignment horizontal="right" vertical="center" wrapText="1" readingOrder="1"/>
    </xf>
    <xf numFmtId="0" fontId="98" fillId="2" borderId="25" xfId="1" applyFont="1" applyFill="1" applyBorder="1" applyAlignment="1" applyProtection="1">
      <alignment horizontal="right" vertical="center" wrapText="1" readingOrder="1"/>
    </xf>
  </cellXfs>
  <cellStyles count="5">
    <cellStyle name="Гиперссылка" xfId="1" builtinId="8"/>
    <cellStyle name="Денежный" xfId="2" builtinId="4"/>
    <cellStyle name="Обычный" xfId="0" builtinId="0"/>
    <cellStyle name="Процентный" xfId="4" builtinId="5"/>
    <cellStyle name="Финансовый" xfId="3" builtinId="3"/>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F4F6F6"/>
      <color rgb="FFE8F8F7"/>
      <color rgb="FFDBF3F2"/>
      <color rgb="FFCFDBE3"/>
      <color rgb="FF0000FF"/>
      <color rgb="FF8C21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iagrams/_rels/data1.xml.rels><?xml version="1.0" encoding="UTF-8" standalone="yes"?>
<Relationships xmlns="http://schemas.openxmlformats.org/package/2006/relationships"><Relationship Id="rId1" Type="http://schemas.openxmlformats.org/officeDocument/2006/relationships/image" Target="../media/image1.png"/></Relationships>
</file>

<file path=xl/diagrams/_rels/data10.xml.rels><?xml version="1.0" encoding="UTF-8" standalone="yes"?>
<Relationships xmlns="http://schemas.openxmlformats.org/package/2006/relationships"><Relationship Id="rId1" Type="http://schemas.openxmlformats.org/officeDocument/2006/relationships/image" Target="../media/image5.png"/></Relationships>
</file>

<file path=xl/diagrams/_rels/data11.xml.rels><?xml version="1.0" encoding="UTF-8" standalone="yes"?>
<Relationships xmlns="http://schemas.openxmlformats.org/package/2006/relationships"><Relationship Id="rId1" Type="http://schemas.openxmlformats.org/officeDocument/2006/relationships/image" Target="../media/image1.png"/></Relationships>
</file>

<file path=xl/diagrams/_rels/data12.xml.rels><?xml version="1.0" encoding="UTF-8" standalone="yes"?>
<Relationships xmlns="http://schemas.openxmlformats.org/package/2006/relationships"><Relationship Id="rId1" Type="http://schemas.openxmlformats.org/officeDocument/2006/relationships/image" Target="../media/image2.png"/></Relationships>
</file>

<file path=xl/diagrams/_rels/data13.xml.rels><?xml version="1.0" encoding="UTF-8" standalone="yes"?>
<Relationships xmlns="http://schemas.openxmlformats.org/package/2006/relationships"><Relationship Id="rId1" Type="http://schemas.openxmlformats.org/officeDocument/2006/relationships/image" Target="../media/image3.png"/></Relationships>
</file>

<file path=xl/diagrams/_rels/data14.xml.rels><?xml version="1.0" encoding="UTF-8" standalone="yes"?>
<Relationships xmlns="http://schemas.openxmlformats.org/package/2006/relationships"><Relationship Id="rId1" Type="http://schemas.openxmlformats.org/officeDocument/2006/relationships/image" Target="../media/image4.png"/></Relationships>
</file>

<file path=xl/diagrams/_rels/data15.xml.rels><?xml version="1.0" encoding="UTF-8" standalone="yes"?>
<Relationships xmlns="http://schemas.openxmlformats.org/package/2006/relationships"><Relationship Id="rId1" Type="http://schemas.openxmlformats.org/officeDocument/2006/relationships/image" Target="../media/image5.png"/></Relationships>
</file>

<file path=xl/diagrams/_rels/data16.xml.rels><?xml version="1.0" encoding="UTF-8" standalone="yes"?>
<Relationships xmlns="http://schemas.openxmlformats.org/package/2006/relationships"><Relationship Id="rId1" Type="http://schemas.openxmlformats.org/officeDocument/2006/relationships/image" Target="../media/image1.png"/></Relationships>
</file>

<file path=xl/diagrams/_rels/data17.xml.rels><?xml version="1.0" encoding="UTF-8" standalone="yes"?>
<Relationships xmlns="http://schemas.openxmlformats.org/package/2006/relationships"><Relationship Id="rId1" Type="http://schemas.openxmlformats.org/officeDocument/2006/relationships/image" Target="../media/image2.png"/></Relationships>
</file>

<file path=xl/diagrams/_rels/data18.xml.rels><?xml version="1.0" encoding="UTF-8" standalone="yes"?>
<Relationships xmlns="http://schemas.openxmlformats.org/package/2006/relationships"><Relationship Id="rId1" Type="http://schemas.openxmlformats.org/officeDocument/2006/relationships/image" Target="../media/image3.png"/></Relationships>
</file>

<file path=xl/diagrams/_rels/data19.xml.rels><?xml version="1.0" encoding="UTF-8" standalone="yes"?>
<Relationships xmlns="http://schemas.openxmlformats.org/package/2006/relationships"><Relationship Id="rId1" Type="http://schemas.openxmlformats.org/officeDocument/2006/relationships/image" Target="../media/image4.png"/></Relationships>
</file>

<file path=xl/diagrams/_rels/data2.xml.rels><?xml version="1.0" encoding="UTF-8" standalone="yes"?>
<Relationships xmlns="http://schemas.openxmlformats.org/package/2006/relationships"><Relationship Id="rId1" Type="http://schemas.openxmlformats.org/officeDocument/2006/relationships/image" Target="../media/image2.png"/></Relationships>
</file>

<file path=xl/diagrams/_rels/data20.xml.rels><?xml version="1.0" encoding="UTF-8" standalone="yes"?>
<Relationships xmlns="http://schemas.openxmlformats.org/package/2006/relationships"><Relationship Id="rId1" Type="http://schemas.openxmlformats.org/officeDocument/2006/relationships/image" Target="../media/image5.png"/></Relationships>
</file>

<file path=xl/diagrams/_rels/data21.xml.rels><?xml version="1.0" encoding="UTF-8" standalone="yes"?>
<Relationships xmlns="http://schemas.openxmlformats.org/package/2006/relationships"><Relationship Id="rId1" Type="http://schemas.openxmlformats.org/officeDocument/2006/relationships/image" Target="../media/image5.png"/></Relationships>
</file>

<file path=xl/diagrams/_rels/data3.xml.rels><?xml version="1.0" encoding="UTF-8" standalone="yes"?>
<Relationships xmlns="http://schemas.openxmlformats.org/package/2006/relationships"><Relationship Id="rId1" Type="http://schemas.openxmlformats.org/officeDocument/2006/relationships/image" Target="../media/image3.png"/></Relationships>
</file>

<file path=xl/diagrams/_rels/data4.xml.rels><?xml version="1.0" encoding="UTF-8" standalone="yes"?>
<Relationships xmlns="http://schemas.openxmlformats.org/package/2006/relationships"><Relationship Id="rId1" Type="http://schemas.openxmlformats.org/officeDocument/2006/relationships/image" Target="../media/image4.png"/></Relationships>
</file>

<file path=xl/diagrams/_rels/data5.xml.rels><?xml version="1.0" encoding="UTF-8" standalone="yes"?>
<Relationships xmlns="http://schemas.openxmlformats.org/package/2006/relationships"><Relationship Id="rId1" Type="http://schemas.openxmlformats.org/officeDocument/2006/relationships/image" Target="../media/image5.png"/></Relationships>
</file>

<file path=xl/diagrams/_rels/data6.xml.rels><?xml version="1.0" encoding="UTF-8" standalone="yes"?>
<Relationships xmlns="http://schemas.openxmlformats.org/package/2006/relationships"><Relationship Id="rId1" Type="http://schemas.openxmlformats.org/officeDocument/2006/relationships/image" Target="../media/image1.png"/></Relationships>
</file>

<file path=xl/diagrams/_rels/data7.xml.rels><?xml version="1.0" encoding="UTF-8" standalone="yes"?>
<Relationships xmlns="http://schemas.openxmlformats.org/package/2006/relationships"><Relationship Id="rId1" Type="http://schemas.openxmlformats.org/officeDocument/2006/relationships/image" Target="../media/image2.png"/></Relationships>
</file>

<file path=xl/diagrams/_rels/data8.xml.rels><?xml version="1.0" encoding="UTF-8" standalone="yes"?>
<Relationships xmlns="http://schemas.openxmlformats.org/package/2006/relationships"><Relationship Id="rId1" Type="http://schemas.openxmlformats.org/officeDocument/2006/relationships/image" Target="../media/image3.png"/></Relationships>
</file>

<file path=xl/diagrams/_rels/data9.xml.rels><?xml version="1.0" encoding="UTF-8" standalone="yes"?>
<Relationships xmlns="http://schemas.openxmlformats.org/package/2006/relationships"><Relationship Id="rId1" Type="http://schemas.openxmlformats.org/officeDocument/2006/relationships/image" Target="../media/image4.png"/></Relationships>
</file>

<file path=xl/diagrams/_rels/drawing1.xml.rels><?xml version="1.0" encoding="UTF-8" standalone="yes"?>
<Relationships xmlns="http://schemas.openxmlformats.org/package/2006/relationships"><Relationship Id="rId1" Type="http://schemas.openxmlformats.org/officeDocument/2006/relationships/image" Target="../media/image1.png"/></Relationships>
</file>

<file path=xl/diagrams/_rels/drawing10.xml.rels><?xml version="1.0" encoding="UTF-8" standalone="yes"?>
<Relationships xmlns="http://schemas.openxmlformats.org/package/2006/relationships"><Relationship Id="rId1" Type="http://schemas.openxmlformats.org/officeDocument/2006/relationships/image" Target="../media/image5.png"/></Relationships>
</file>

<file path=xl/diagrams/_rels/drawing11.xml.rels><?xml version="1.0" encoding="UTF-8" standalone="yes"?>
<Relationships xmlns="http://schemas.openxmlformats.org/package/2006/relationships"><Relationship Id="rId1" Type="http://schemas.openxmlformats.org/officeDocument/2006/relationships/image" Target="../media/image1.png"/></Relationships>
</file>

<file path=xl/diagrams/_rels/drawing12.xml.rels><?xml version="1.0" encoding="UTF-8" standalone="yes"?>
<Relationships xmlns="http://schemas.openxmlformats.org/package/2006/relationships"><Relationship Id="rId1" Type="http://schemas.openxmlformats.org/officeDocument/2006/relationships/image" Target="../media/image2.png"/></Relationships>
</file>

<file path=xl/diagrams/_rels/drawing13.xml.rels><?xml version="1.0" encoding="UTF-8" standalone="yes"?>
<Relationships xmlns="http://schemas.openxmlformats.org/package/2006/relationships"><Relationship Id="rId1" Type="http://schemas.openxmlformats.org/officeDocument/2006/relationships/image" Target="../media/image3.png"/></Relationships>
</file>

<file path=xl/diagrams/_rels/drawing14.xml.rels><?xml version="1.0" encoding="UTF-8" standalone="yes"?>
<Relationships xmlns="http://schemas.openxmlformats.org/package/2006/relationships"><Relationship Id="rId1" Type="http://schemas.openxmlformats.org/officeDocument/2006/relationships/image" Target="../media/image4.png"/></Relationships>
</file>

<file path=xl/diagrams/_rels/drawing15.xml.rels><?xml version="1.0" encoding="UTF-8" standalone="yes"?>
<Relationships xmlns="http://schemas.openxmlformats.org/package/2006/relationships"><Relationship Id="rId1" Type="http://schemas.openxmlformats.org/officeDocument/2006/relationships/image" Target="../media/image5.png"/></Relationships>
</file>

<file path=xl/diagrams/_rels/drawing16.xml.rels><?xml version="1.0" encoding="UTF-8" standalone="yes"?>
<Relationships xmlns="http://schemas.openxmlformats.org/package/2006/relationships"><Relationship Id="rId1" Type="http://schemas.openxmlformats.org/officeDocument/2006/relationships/image" Target="../media/image1.png"/></Relationships>
</file>

<file path=xl/diagrams/_rels/drawing17.xml.rels><?xml version="1.0" encoding="UTF-8" standalone="yes"?>
<Relationships xmlns="http://schemas.openxmlformats.org/package/2006/relationships"><Relationship Id="rId1" Type="http://schemas.openxmlformats.org/officeDocument/2006/relationships/image" Target="../media/image2.png"/></Relationships>
</file>

<file path=xl/diagrams/_rels/drawing18.xml.rels><?xml version="1.0" encoding="UTF-8" standalone="yes"?>
<Relationships xmlns="http://schemas.openxmlformats.org/package/2006/relationships"><Relationship Id="rId1" Type="http://schemas.openxmlformats.org/officeDocument/2006/relationships/image" Target="../media/image3.png"/></Relationships>
</file>

<file path=xl/diagrams/_rels/drawing19.xml.rels><?xml version="1.0" encoding="UTF-8" standalone="yes"?>
<Relationships xmlns="http://schemas.openxmlformats.org/package/2006/relationships"><Relationship Id="rId1" Type="http://schemas.openxmlformats.org/officeDocument/2006/relationships/image" Target="../media/image4.png"/></Relationships>
</file>

<file path=xl/diagrams/_rels/drawing2.xml.rels><?xml version="1.0" encoding="UTF-8" standalone="yes"?>
<Relationships xmlns="http://schemas.openxmlformats.org/package/2006/relationships"><Relationship Id="rId1" Type="http://schemas.openxmlformats.org/officeDocument/2006/relationships/image" Target="../media/image2.png"/></Relationships>
</file>

<file path=xl/diagrams/_rels/drawing20.xml.rels><?xml version="1.0" encoding="UTF-8" standalone="yes"?>
<Relationships xmlns="http://schemas.openxmlformats.org/package/2006/relationships"><Relationship Id="rId1" Type="http://schemas.openxmlformats.org/officeDocument/2006/relationships/image" Target="../media/image5.png"/></Relationships>
</file>

<file path=xl/diagrams/_rels/drawing21.xml.rels><?xml version="1.0" encoding="UTF-8" standalone="yes"?>
<Relationships xmlns="http://schemas.openxmlformats.org/package/2006/relationships"><Relationship Id="rId1" Type="http://schemas.openxmlformats.org/officeDocument/2006/relationships/image" Target="../media/image5.png"/></Relationships>
</file>

<file path=xl/diagrams/_rels/drawing3.xml.rels><?xml version="1.0" encoding="UTF-8" standalone="yes"?>
<Relationships xmlns="http://schemas.openxmlformats.org/package/2006/relationships"><Relationship Id="rId1" Type="http://schemas.openxmlformats.org/officeDocument/2006/relationships/image" Target="../media/image3.png"/></Relationships>
</file>

<file path=xl/diagrams/_rels/drawing4.xml.rels><?xml version="1.0" encoding="UTF-8" standalone="yes"?>
<Relationships xmlns="http://schemas.openxmlformats.org/package/2006/relationships"><Relationship Id="rId1" Type="http://schemas.openxmlformats.org/officeDocument/2006/relationships/image" Target="../media/image4.png"/></Relationships>
</file>

<file path=xl/diagrams/_rels/drawing5.xml.rels><?xml version="1.0" encoding="UTF-8" standalone="yes"?>
<Relationships xmlns="http://schemas.openxmlformats.org/package/2006/relationships"><Relationship Id="rId1" Type="http://schemas.openxmlformats.org/officeDocument/2006/relationships/image" Target="../media/image5.png"/></Relationships>
</file>

<file path=xl/diagrams/_rels/drawing6.xml.rels><?xml version="1.0" encoding="UTF-8" standalone="yes"?>
<Relationships xmlns="http://schemas.openxmlformats.org/package/2006/relationships"><Relationship Id="rId1" Type="http://schemas.openxmlformats.org/officeDocument/2006/relationships/image" Target="../media/image1.png"/></Relationships>
</file>

<file path=xl/diagrams/_rels/drawing7.xml.rels><?xml version="1.0" encoding="UTF-8" standalone="yes"?>
<Relationships xmlns="http://schemas.openxmlformats.org/package/2006/relationships"><Relationship Id="rId1" Type="http://schemas.openxmlformats.org/officeDocument/2006/relationships/image" Target="../media/image2.png"/></Relationships>
</file>

<file path=xl/diagrams/_rels/drawing8.xml.rels><?xml version="1.0" encoding="UTF-8" standalone="yes"?>
<Relationships xmlns="http://schemas.openxmlformats.org/package/2006/relationships"><Relationship Id="rId1" Type="http://schemas.openxmlformats.org/officeDocument/2006/relationships/image" Target="../media/image3.png"/></Relationships>
</file>

<file path=xl/diagrams/_rels/drawing9.xml.rels><?xml version="1.0" encoding="UTF-8" standalone="yes"?>
<Relationships xmlns="http://schemas.openxmlformats.org/package/2006/relationships"><Relationship Id="rId1" Type="http://schemas.openxmlformats.org/officeDocument/2006/relationships/image" Target="../media/image4.png"/></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1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0.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9.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DC16144F-FF67-4D28-BA33-6A2023E7DDF4}" type="doc">
      <dgm:prSet loTypeId="urn:microsoft.com/office/officeart/2005/8/layout/pList1#1" loCatId="list" qsTypeId="urn:microsoft.com/office/officeart/2005/8/quickstyle/simple1" qsCatId="simple" csTypeId="urn:microsoft.com/office/officeart/2005/8/colors/accent1_2" csCatId="accent1" phldr="1"/>
      <dgm:spPr/>
    </dgm:pt>
    <dgm:pt modelId="{CBE326CE-6B54-4C04-8A4D-BACCC0ED3163}">
      <dgm:prSet phldrT="[Текст]" custT="1"/>
      <dgm:spPr/>
      <dgm:t>
        <a:bodyPr/>
        <a:lstStyle/>
        <a:p>
          <a:r>
            <a:rPr lang="ru-RU" sz="1800">
              <a:latin typeface="Arial" pitchFamily="34" charset="0"/>
              <a:cs typeface="Arial" pitchFamily="34" charset="0"/>
            </a:rPr>
            <a:t>Серый</a:t>
          </a:r>
        </a:p>
      </dgm:t>
    </dgm:pt>
    <dgm:pt modelId="{5E919F8A-CDB9-42B4-88CA-B15712975473}" type="parTrans" cxnId="{7D9BD3E2-8A21-47DF-8417-4271DBD3159F}">
      <dgm:prSet/>
      <dgm:spPr/>
      <dgm:t>
        <a:bodyPr/>
        <a:lstStyle/>
        <a:p>
          <a:endParaRPr lang="ru-RU"/>
        </a:p>
      </dgm:t>
    </dgm:pt>
    <dgm:pt modelId="{CCEA36BE-9921-4540-BBE0-FA35AB0B83E0}" type="sibTrans" cxnId="{7D9BD3E2-8A21-47DF-8417-4271DBD3159F}">
      <dgm:prSet/>
      <dgm:spPr/>
      <dgm:t>
        <a:bodyPr/>
        <a:lstStyle/>
        <a:p>
          <a:endParaRPr lang="ru-RU"/>
        </a:p>
      </dgm:t>
    </dgm:pt>
    <dgm:pt modelId="{1081508E-C43C-4E6D-BE4E-74E58D33CD78}" type="pres">
      <dgm:prSet presAssocID="{DC16144F-FF67-4D28-BA33-6A2023E7DDF4}" presName="Name0" presStyleCnt="0">
        <dgm:presLayoutVars>
          <dgm:dir/>
          <dgm:resizeHandles val="exact"/>
        </dgm:presLayoutVars>
      </dgm:prSet>
      <dgm:spPr/>
    </dgm:pt>
    <dgm:pt modelId="{A368F56D-416C-4739-A216-4FC8715BBFCD}" type="pres">
      <dgm:prSet presAssocID="{CBE326CE-6B54-4C04-8A4D-BACCC0ED3163}" presName="compNode" presStyleCnt="0"/>
      <dgm:spPr/>
    </dgm:pt>
    <dgm:pt modelId="{348BB11D-EBB7-4ED9-A431-8953E1C8093D}" type="pres">
      <dgm:prSet presAssocID="{CBE326CE-6B54-4C04-8A4D-BACCC0ED3163}" presName="pictRect" presStyleLbl="node1" presStyleIdx="0" presStyleCnt="1" custScaleX="95979" custScaleY="106054"/>
      <dgm:spPr>
        <a:blipFill>
          <a:blip xmlns:r="http://schemas.openxmlformats.org/officeDocument/2006/relationships" r:embed="rId1"/>
          <a:srcRect/>
          <a:stretch>
            <a:fillRect t="-20000" b="-20000"/>
          </a:stretch>
        </a:blipFill>
      </dgm:spPr>
    </dgm:pt>
    <dgm:pt modelId="{9D2D91AE-CB1C-4514-A1E5-EE7A6459D7F5}" type="pres">
      <dgm:prSet presAssocID="{CBE326CE-6B54-4C04-8A4D-BACCC0ED3163}" presName="textRect" presStyleLbl="revTx" presStyleIdx="0" presStyleCnt="1">
        <dgm:presLayoutVars>
          <dgm:bulletEnabled val="1"/>
        </dgm:presLayoutVars>
      </dgm:prSet>
      <dgm:spPr/>
    </dgm:pt>
  </dgm:ptLst>
  <dgm:cxnLst>
    <dgm:cxn modelId="{03B1130A-6905-4980-84F9-1DE700F99659}" type="presOf" srcId="{DC16144F-FF67-4D28-BA33-6A2023E7DDF4}" destId="{1081508E-C43C-4E6D-BE4E-74E58D33CD78}" srcOrd="0" destOrd="0" presId="urn:microsoft.com/office/officeart/2005/8/layout/pList1#1"/>
    <dgm:cxn modelId="{F10BF90A-E3DB-4201-BB45-6F5C45F85066}" type="presOf" srcId="{CBE326CE-6B54-4C04-8A4D-BACCC0ED3163}" destId="{9D2D91AE-CB1C-4514-A1E5-EE7A6459D7F5}" srcOrd="0" destOrd="0" presId="urn:microsoft.com/office/officeart/2005/8/layout/pList1#1"/>
    <dgm:cxn modelId="{7D9BD3E2-8A21-47DF-8417-4271DBD3159F}" srcId="{DC16144F-FF67-4D28-BA33-6A2023E7DDF4}" destId="{CBE326CE-6B54-4C04-8A4D-BACCC0ED3163}" srcOrd="0" destOrd="0" parTransId="{5E919F8A-CDB9-42B4-88CA-B15712975473}" sibTransId="{CCEA36BE-9921-4540-BBE0-FA35AB0B83E0}"/>
    <dgm:cxn modelId="{65134B3E-C80E-419E-A460-0635301E9292}" type="presParOf" srcId="{1081508E-C43C-4E6D-BE4E-74E58D33CD78}" destId="{A368F56D-416C-4739-A216-4FC8715BBFCD}" srcOrd="0" destOrd="0" presId="urn:microsoft.com/office/officeart/2005/8/layout/pList1#1"/>
    <dgm:cxn modelId="{235AFC5E-A22C-40D5-9D82-8D7B6D1ECFF1}" type="presParOf" srcId="{A368F56D-416C-4739-A216-4FC8715BBFCD}" destId="{348BB11D-EBB7-4ED9-A431-8953E1C8093D}" srcOrd="0" destOrd="0" presId="urn:microsoft.com/office/officeart/2005/8/layout/pList1#1"/>
    <dgm:cxn modelId="{2D3D58CA-074E-4D0E-A7D5-E80E4376C853}" type="presParOf" srcId="{A368F56D-416C-4739-A216-4FC8715BBFCD}" destId="{9D2D91AE-CB1C-4514-A1E5-EE7A6459D7F5}" srcOrd="1" destOrd="0" presId="urn:microsoft.com/office/officeart/2005/8/layout/pList1#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0.xml><?xml version="1.0" encoding="utf-8"?>
<dgm:dataModel xmlns:dgm="http://schemas.openxmlformats.org/drawingml/2006/diagram" xmlns:a="http://schemas.openxmlformats.org/drawingml/2006/main">
  <dgm:ptLst>
    <dgm:pt modelId="{116A0BC3-970F-4633-AFE3-0EEF49C1784A}" type="doc">
      <dgm:prSet loTypeId="urn:microsoft.com/office/officeart/2005/8/layout/pList1#10" loCatId="list" qsTypeId="urn:microsoft.com/office/officeart/2005/8/quickstyle/simple1" qsCatId="simple" csTypeId="urn:microsoft.com/office/officeart/2005/8/colors/accent1_2" csCatId="accent1" phldr="1"/>
      <dgm:spPr/>
    </dgm:pt>
    <dgm:pt modelId="{DEE1F7A8-6AE5-435D-A05E-5CDC0743FAE5}">
      <dgm:prSet phldrT="[Текст]" custT="1"/>
      <dgm:spPr/>
      <dgm:t>
        <a:bodyPr/>
        <a:lstStyle/>
        <a:p>
          <a:r>
            <a:rPr lang="ru-RU" sz="1800">
              <a:latin typeface="Arial" pitchFamily="34" charset="0"/>
              <a:cs typeface="Arial" pitchFamily="34" charset="0"/>
            </a:rPr>
            <a:t>Орех</a:t>
          </a:r>
        </a:p>
      </dgm:t>
    </dgm:pt>
    <dgm:pt modelId="{7BE3E927-AA3F-477D-83E2-BA50EB0DD266}" type="parTrans" cxnId="{BF7A6BF3-094D-4A78-93E3-218E99A89DB0}">
      <dgm:prSet/>
      <dgm:spPr/>
      <dgm:t>
        <a:bodyPr/>
        <a:lstStyle/>
        <a:p>
          <a:endParaRPr lang="ru-RU"/>
        </a:p>
      </dgm:t>
    </dgm:pt>
    <dgm:pt modelId="{D152CFCD-4D5C-4E43-AB4B-DA2CC9CEE933}" type="sibTrans" cxnId="{BF7A6BF3-094D-4A78-93E3-218E99A89DB0}">
      <dgm:prSet/>
      <dgm:spPr/>
      <dgm:t>
        <a:bodyPr/>
        <a:lstStyle/>
        <a:p>
          <a:endParaRPr lang="ru-RU"/>
        </a:p>
      </dgm:t>
    </dgm:pt>
    <dgm:pt modelId="{780BEF0A-36B4-472C-9135-B50ED914331B}" type="pres">
      <dgm:prSet presAssocID="{116A0BC3-970F-4633-AFE3-0EEF49C1784A}" presName="Name0" presStyleCnt="0">
        <dgm:presLayoutVars>
          <dgm:dir/>
          <dgm:resizeHandles val="exact"/>
        </dgm:presLayoutVars>
      </dgm:prSet>
      <dgm:spPr/>
    </dgm:pt>
    <dgm:pt modelId="{FDE7315F-B2BE-49F8-BDB7-74A77A1E6851}" type="pres">
      <dgm:prSet presAssocID="{DEE1F7A8-6AE5-435D-A05E-5CDC0743FAE5}" presName="compNode" presStyleCnt="0"/>
      <dgm:spPr/>
    </dgm:pt>
    <dgm:pt modelId="{800B5C2B-52FD-422A-91BE-AB2FCA81EF5C}" type="pres">
      <dgm:prSet presAssocID="{DEE1F7A8-6AE5-435D-A05E-5CDC0743FAE5}" presName="pictRect" presStyleLbl="node1" presStyleIdx="0" presStyleCnt="1" custScaleX="94031" custScaleY="107172" custLinFactNeighborX="-5532" custLinFactNeighborY="987"/>
      <dgm:spPr>
        <a:blipFill>
          <a:blip xmlns:r="http://schemas.openxmlformats.org/officeDocument/2006/relationships" r:embed="rId1"/>
          <a:srcRect/>
          <a:stretch>
            <a:fillRect t="-20000" b="-20000"/>
          </a:stretch>
        </a:blipFill>
      </dgm:spPr>
    </dgm:pt>
    <dgm:pt modelId="{8757F6DF-5567-4F1F-BC74-527F82F5C257}" type="pres">
      <dgm:prSet presAssocID="{DEE1F7A8-6AE5-435D-A05E-5CDC0743FAE5}" presName="textRect" presStyleLbl="revTx" presStyleIdx="0" presStyleCnt="1" custScaleX="111628" custScaleY="90884" custLinFactNeighborX="-7908">
        <dgm:presLayoutVars>
          <dgm:bulletEnabled val="1"/>
        </dgm:presLayoutVars>
      </dgm:prSet>
      <dgm:spPr/>
    </dgm:pt>
  </dgm:ptLst>
  <dgm:cxnLst>
    <dgm:cxn modelId="{518B3042-F16A-4D0B-BDF2-57175BA3C17E}" type="presOf" srcId="{116A0BC3-970F-4633-AFE3-0EEF49C1784A}" destId="{780BEF0A-36B4-472C-9135-B50ED914331B}" srcOrd="0" destOrd="0" presId="urn:microsoft.com/office/officeart/2005/8/layout/pList1#10"/>
    <dgm:cxn modelId="{4FBB0AE1-6140-48C4-8D5F-ABC45531C312}" type="presOf" srcId="{DEE1F7A8-6AE5-435D-A05E-5CDC0743FAE5}" destId="{8757F6DF-5567-4F1F-BC74-527F82F5C257}" srcOrd="0" destOrd="0" presId="urn:microsoft.com/office/officeart/2005/8/layout/pList1#10"/>
    <dgm:cxn modelId="{BF7A6BF3-094D-4A78-93E3-218E99A89DB0}" srcId="{116A0BC3-970F-4633-AFE3-0EEF49C1784A}" destId="{DEE1F7A8-6AE5-435D-A05E-5CDC0743FAE5}" srcOrd="0" destOrd="0" parTransId="{7BE3E927-AA3F-477D-83E2-BA50EB0DD266}" sibTransId="{D152CFCD-4D5C-4E43-AB4B-DA2CC9CEE933}"/>
    <dgm:cxn modelId="{3FF1ED5F-4427-4FF8-AA42-1EA1F3AB2607}" type="presParOf" srcId="{780BEF0A-36B4-472C-9135-B50ED914331B}" destId="{FDE7315F-B2BE-49F8-BDB7-74A77A1E6851}" srcOrd="0" destOrd="0" presId="urn:microsoft.com/office/officeart/2005/8/layout/pList1#10"/>
    <dgm:cxn modelId="{9BD6B30C-3C12-45A4-B8CA-D039AF5C80CC}" type="presParOf" srcId="{FDE7315F-B2BE-49F8-BDB7-74A77A1E6851}" destId="{800B5C2B-52FD-422A-91BE-AB2FCA81EF5C}" srcOrd="0" destOrd="0" presId="urn:microsoft.com/office/officeart/2005/8/layout/pList1#10"/>
    <dgm:cxn modelId="{A4A36586-88F3-4493-BBF4-EE9A119FC62A}" type="presParOf" srcId="{FDE7315F-B2BE-49F8-BDB7-74A77A1E6851}" destId="{8757F6DF-5567-4F1F-BC74-527F82F5C257}" srcOrd="1" destOrd="0" presId="urn:microsoft.com/office/officeart/2005/8/layout/pList1#10"/>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11.xml><?xml version="1.0" encoding="utf-8"?>
<dgm:dataModel xmlns:dgm="http://schemas.openxmlformats.org/drawingml/2006/diagram" xmlns:a="http://schemas.openxmlformats.org/drawingml/2006/main">
  <dgm:ptLst>
    <dgm:pt modelId="{DC16144F-FF67-4D28-BA33-6A2023E7DDF4}" type="doc">
      <dgm:prSet loTypeId="urn:microsoft.com/office/officeart/2005/8/layout/pList1#11" loCatId="list" qsTypeId="urn:microsoft.com/office/officeart/2005/8/quickstyle/simple1" qsCatId="simple" csTypeId="urn:microsoft.com/office/officeart/2005/8/colors/accent1_2" csCatId="accent1" phldr="1"/>
      <dgm:spPr/>
    </dgm:pt>
    <dgm:pt modelId="{CBE326CE-6B54-4C04-8A4D-BACCC0ED3163}">
      <dgm:prSet phldrT="[Текст]" custT="1"/>
      <dgm:spPr/>
      <dgm:t>
        <a:bodyPr/>
        <a:lstStyle/>
        <a:p>
          <a:r>
            <a:rPr lang="ru-RU" sz="1800">
              <a:latin typeface="Arial" pitchFamily="34" charset="0"/>
              <a:cs typeface="Arial" pitchFamily="34" charset="0"/>
            </a:rPr>
            <a:t>Серый</a:t>
          </a:r>
        </a:p>
      </dgm:t>
    </dgm:pt>
    <dgm:pt modelId="{5E919F8A-CDB9-42B4-88CA-B15712975473}" type="parTrans" cxnId="{7D9BD3E2-8A21-47DF-8417-4271DBD3159F}">
      <dgm:prSet/>
      <dgm:spPr/>
      <dgm:t>
        <a:bodyPr/>
        <a:lstStyle/>
        <a:p>
          <a:endParaRPr lang="ru-RU"/>
        </a:p>
      </dgm:t>
    </dgm:pt>
    <dgm:pt modelId="{CCEA36BE-9921-4540-BBE0-FA35AB0B83E0}" type="sibTrans" cxnId="{7D9BD3E2-8A21-47DF-8417-4271DBD3159F}">
      <dgm:prSet/>
      <dgm:spPr/>
      <dgm:t>
        <a:bodyPr/>
        <a:lstStyle/>
        <a:p>
          <a:endParaRPr lang="ru-RU"/>
        </a:p>
      </dgm:t>
    </dgm:pt>
    <dgm:pt modelId="{1081508E-C43C-4E6D-BE4E-74E58D33CD78}" type="pres">
      <dgm:prSet presAssocID="{DC16144F-FF67-4D28-BA33-6A2023E7DDF4}" presName="Name0" presStyleCnt="0">
        <dgm:presLayoutVars>
          <dgm:dir/>
          <dgm:resizeHandles val="exact"/>
        </dgm:presLayoutVars>
      </dgm:prSet>
      <dgm:spPr/>
    </dgm:pt>
    <dgm:pt modelId="{A368F56D-416C-4739-A216-4FC8715BBFCD}" type="pres">
      <dgm:prSet presAssocID="{CBE326CE-6B54-4C04-8A4D-BACCC0ED3163}" presName="compNode" presStyleCnt="0"/>
      <dgm:spPr/>
    </dgm:pt>
    <dgm:pt modelId="{348BB11D-EBB7-4ED9-A431-8953E1C8093D}" type="pres">
      <dgm:prSet presAssocID="{CBE326CE-6B54-4C04-8A4D-BACCC0ED3163}" presName="pictRect" presStyleLbl="node1" presStyleIdx="0" presStyleCnt="1" custScaleX="67226" custScaleY="78954" custLinFactNeighborX="514" custLinFactNeighborY="14268"/>
      <dgm:spPr>
        <a:blipFill>
          <a:blip xmlns:r="http://schemas.openxmlformats.org/officeDocument/2006/relationships" r:embed="rId1"/>
          <a:srcRect/>
          <a:stretch>
            <a:fillRect t="-20000" b="-20000"/>
          </a:stretch>
        </a:blipFill>
      </dgm:spPr>
    </dgm:pt>
    <dgm:pt modelId="{9D2D91AE-CB1C-4514-A1E5-EE7A6459D7F5}" type="pres">
      <dgm:prSet presAssocID="{CBE326CE-6B54-4C04-8A4D-BACCC0ED3163}" presName="textRect" presStyleLbl="revTx" presStyleIdx="0" presStyleCnt="1" custLinFactNeighborX="21" custLinFactNeighborY="1923">
        <dgm:presLayoutVars>
          <dgm:bulletEnabled val="1"/>
        </dgm:presLayoutVars>
      </dgm:prSet>
      <dgm:spPr/>
    </dgm:pt>
  </dgm:ptLst>
  <dgm:cxnLst>
    <dgm:cxn modelId="{DFDE2210-A229-4D97-A0D0-2820531D5E2E}" type="presOf" srcId="{CBE326CE-6B54-4C04-8A4D-BACCC0ED3163}" destId="{9D2D91AE-CB1C-4514-A1E5-EE7A6459D7F5}" srcOrd="0" destOrd="0" presId="urn:microsoft.com/office/officeart/2005/8/layout/pList1#11"/>
    <dgm:cxn modelId="{7D9BD3E2-8A21-47DF-8417-4271DBD3159F}" srcId="{DC16144F-FF67-4D28-BA33-6A2023E7DDF4}" destId="{CBE326CE-6B54-4C04-8A4D-BACCC0ED3163}" srcOrd="0" destOrd="0" parTransId="{5E919F8A-CDB9-42B4-88CA-B15712975473}" sibTransId="{CCEA36BE-9921-4540-BBE0-FA35AB0B83E0}"/>
    <dgm:cxn modelId="{F49F09E8-9D9D-4868-BD8B-7919B749F507}" type="presOf" srcId="{DC16144F-FF67-4D28-BA33-6A2023E7DDF4}" destId="{1081508E-C43C-4E6D-BE4E-74E58D33CD78}" srcOrd="0" destOrd="0" presId="urn:microsoft.com/office/officeart/2005/8/layout/pList1#11"/>
    <dgm:cxn modelId="{964A83E7-7289-4BD5-BAFC-28340CAA24A4}" type="presParOf" srcId="{1081508E-C43C-4E6D-BE4E-74E58D33CD78}" destId="{A368F56D-416C-4739-A216-4FC8715BBFCD}" srcOrd="0" destOrd="0" presId="urn:microsoft.com/office/officeart/2005/8/layout/pList1#11"/>
    <dgm:cxn modelId="{DA6587F5-1FC1-4B72-A62B-25394FF4176A}" type="presParOf" srcId="{A368F56D-416C-4739-A216-4FC8715BBFCD}" destId="{348BB11D-EBB7-4ED9-A431-8953E1C8093D}" srcOrd="0" destOrd="0" presId="urn:microsoft.com/office/officeart/2005/8/layout/pList1#11"/>
    <dgm:cxn modelId="{1B14DD8A-3C45-4CD5-A89B-63CC5962D86C}" type="presParOf" srcId="{A368F56D-416C-4739-A216-4FC8715BBFCD}" destId="{9D2D91AE-CB1C-4514-A1E5-EE7A6459D7F5}" srcOrd="1" destOrd="0" presId="urn:microsoft.com/office/officeart/2005/8/layout/pList1#1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ata12.xml><?xml version="1.0" encoding="utf-8"?>
<dgm:dataModel xmlns:dgm="http://schemas.openxmlformats.org/drawingml/2006/diagram" xmlns:a="http://schemas.openxmlformats.org/drawingml/2006/main">
  <dgm:ptLst>
    <dgm:pt modelId="{A6A86C6F-72E7-4EC9-86F4-D1E6C095C27C}" type="doc">
      <dgm:prSet loTypeId="urn:microsoft.com/office/officeart/2005/8/layout/pList1#12" loCatId="list" qsTypeId="urn:microsoft.com/office/officeart/2005/8/quickstyle/simple1" qsCatId="simple" csTypeId="urn:microsoft.com/office/officeart/2005/8/colors/accent1_2" csCatId="accent1" phldr="1"/>
      <dgm:spPr/>
    </dgm:pt>
    <dgm:pt modelId="{5D0EAB99-2560-41D8-9734-EA6B1C19949A}">
      <dgm:prSet phldrT="[Текст]" custT="1"/>
      <dgm:spPr/>
      <dgm:t>
        <a:bodyPr/>
        <a:lstStyle/>
        <a:p>
          <a:r>
            <a:rPr lang="ru-RU" sz="1800">
              <a:latin typeface="Arial" pitchFamily="34" charset="0"/>
              <a:cs typeface="Arial" pitchFamily="34" charset="0"/>
            </a:rPr>
            <a:t>Бук</a:t>
          </a:r>
        </a:p>
      </dgm:t>
    </dgm:pt>
    <dgm:pt modelId="{F66D4F74-53A0-4D06-9CC0-CD10D7610C41}" type="parTrans" cxnId="{A52243F8-C0ED-4465-819C-815276E4CBEE}">
      <dgm:prSet/>
      <dgm:spPr/>
      <dgm:t>
        <a:bodyPr/>
        <a:lstStyle/>
        <a:p>
          <a:endParaRPr lang="ru-RU"/>
        </a:p>
      </dgm:t>
    </dgm:pt>
    <dgm:pt modelId="{3ACB2AF7-8538-411E-98F1-0FC05B6A7CC4}" type="sibTrans" cxnId="{A52243F8-C0ED-4465-819C-815276E4CBEE}">
      <dgm:prSet/>
      <dgm:spPr/>
      <dgm:t>
        <a:bodyPr/>
        <a:lstStyle/>
        <a:p>
          <a:endParaRPr lang="ru-RU"/>
        </a:p>
      </dgm:t>
    </dgm:pt>
    <dgm:pt modelId="{581CD808-52B5-4878-A97E-D382CBC4C992}" type="pres">
      <dgm:prSet presAssocID="{A6A86C6F-72E7-4EC9-86F4-D1E6C095C27C}" presName="Name0" presStyleCnt="0">
        <dgm:presLayoutVars>
          <dgm:dir/>
          <dgm:resizeHandles val="exact"/>
        </dgm:presLayoutVars>
      </dgm:prSet>
      <dgm:spPr/>
    </dgm:pt>
    <dgm:pt modelId="{3915A902-09F1-4255-84F2-A2A98C1828B1}" type="pres">
      <dgm:prSet presAssocID="{5D0EAB99-2560-41D8-9734-EA6B1C19949A}" presName="compNode" presStyleCnt="0"/>
      <dgm:spPr/>
    </dgm:pt>
    <dgm:pt modelId="{D63F8FA1-E74F-4506-BF48-636C43BAD1D5}" type="pres">
      <dgm:prSet presAssocID="{5D0EAB99-2560-41D8-9734-EA6B1C19949A}" presName="pictRect" presStyleLbl="node1" presStyleIdx="0" presStyleCnt="1" custScaleX="86420" custScaleY="101038" custLinFactNeighborX="-283" custLinFactNeighborY="4313"/>
      <dgm:spPr>
        <a:blipFill>
          <a:blip xmlns:r="http://schemas.openxmlformats.org/officeDocument/2006/relationships" r:embed="rId1"/>
          <a:srcRect/>
          <a:stretch>
            <a:fillRect t="-20000" b="-20000"/>
          </a:stretch>
        </a:blipFill>
      </dgm:spPr>
    </dgm:pt>
    <dgm:pt modelId="{3D4AAC5C-7EE6-4081-80EA-789D7B6AB690}" type="pres">
      <dgm:prSet presAssocID="{5D0EAB99-2560-41D8-9734-EA6B1C19949A}" presName="textRect" presStyleLbl="revTx" presStyleIdx="0" presStyleCnt="1" custLinFactNeighborX="-423" custLinFactNeighborY="-5706">
        <dgm:presLayoutVars>
          <dgm:bulletEnabled val="1"/>
        </dgm:presLayoutVars>
      </dgm:prSet>
      <dgm:spPr/>
    </dgm:pt>
  </dgm:ptLst>
  <dgm:cxnLst>
    <dgm:cxn modelId="{01D93244-8D65-49B4-AB4B-C1E43D359069}" type="presOf" srcId="{A6A86C6F-72E7-4EC9-86F4-D1E6C095C27C}" destId="{581CD808-52B5-4878-A97E-D382CBC4C992}" srcOrd="0" destOrd="0" presId="urn:microsoft.com/office/officeart/2005/8/layout/pList1#12"/>
    <dgm:cxn modelId="{770C43D2-E53A-4640-A60C-3CE6AC73A610}" type="presOf" srcId="{5D0EAB99-2560-41D8-9734-EA6B1C19949A}" destId="{3D4AAC5C-7EE6-4081-80EA-789D7B6AB690}" srcOrd="0" destOrd="0" presId="urn:microsoft.com/office/officeart/2005/8/layout/pList1#12"/>
    <dgm:cxn modelId="{A52243F8-C0ED-4465-819C-815276E4CBEE}" srcId="{A6A86C6F-72E7-4EC9-86F4-D1E6C095C27C}" destId="{5D0EAB99-2560-41D8-9734-EA6B1C19949A}" srcOrd="0" destOrd="0" parTransId="{F66D4F74-53A0-4D06-9CC0-CD10D7610C41}" sibTransId="{3ACB2AF7-8538-411E-98F1-0FC05B6A7CC4}"/>
    <dgm:cxn modelId="{59806EC6-A144-4A82-858E-584D22F17727}" type="presParOf" srcId="{581CD808-52B5-4878-A97E-D382CBC4C992}" destId="{3915A902-09F1-4255-84F2-A2A98C1828B1}" srcOrd="0" destOrd="0" presId="urn:microsoft.com/office/officeart/2005/8/layout/pList1#12"/>
    <dgm:cxn modelId="{692D07A3-090C-47CD-8B77-943191075860}" type="presParOf" srcId="{3915A902-09F1-4255-84F2-A2A98C1828B1}" destId="{D63F8FA1-E74F-4506-BF48-636C43BAD1D5}" srcOrd="0" destOrd="0" presId="urn:microsoft.com/office/officeart/2005/8/layout/pList1#12"/>
    <dgm:cxn modelId="{44D9F0CC-F501-4B8E-853D-23B949CA6A4F}" type="presParOf" srcId="{3915A902-09F1-4255-84F2-A2A98C1828B1}" destId="{3D4AAC5C-7EE6-4081-80EA-789D7B6AB690}" srcOrd="1" destOrd="0" presId="urn:microsoft.com/office/officeart/2005/8/layout/pList1#12"/>
  </dgm:cxnLst>
  <dgm:bg/>
  <dgm:whole/>
  <dgm:extLst>
    <a:ext uri="http://schemas.microsoft.com/office/drawing/2008/diagram">
      <dsp:dataModelExt xmlns:dsp="http://schemas.microsoft.com/office/drawing/2008/diagram" relId="rId12" minVer="http://schemas.openxmlformats.org/drawingml/2006/diagram"/>
    </a:ext>
  </dgm:extLst>
</dgm:dataModel>
</file>

<file path=xl/diagrams/data13.xml><?xml version="1.0" encoding="utf-8"?>
<dgm:dataModel xmlns:dgm="http://schemas.openxmlformats.org/drawingml/2006/diagram" xmlns:a="http://schemas.openxmlformats.org/drawingml/2006/main">
  <dgm:ptLst>
    <dgm:pt modelId="{CB4B02EE-041D-4DE2-A7A0-D12B3483B5BA}" type="doc">
      <dgm:prSet loTypeId="urn:microsoft.com/office/officeart/2005/8/layout/pList1#13" loCatId="list" qsTypeId="urn:microsoft.com/office/officeart/2005/8/quickstyle/simple1" qsCatId="simple" csTypeId="urn:microsoft.com/office/officeart/2005/8/colors/accent1_2" csCatId="accent1" phldr="1"/>
      <dgm:spPr/>
    </dgm:pt>
    <dgm:pt modelId="{7A903D2E-FD05-4B91-9EE9-70744D539502}">
      <dgm:prSet phldrT="[Текст]" custT="1"/>
      <dgm:spPr/>
      <dgm:t>
        <a:bodyPr/>
        <a:lstStyle/>
        <a:p>
          <a:r>
            <a:rPr lang="ru-RU" sz="1800">
              <a:latin typeface="Arial" pitchFamily="34" charset="0"/>
              <a:cs typeface="Arial" pitchFamily="34" charset="0"/>
            </a:rPr>
            <a:t>Венге</a:t>
          </a:r>
        </a:p>
      </dgm:t>
    </dgm:pt>
    <dgm:pt modelId="{FD792447-8CD8-4E79-852F-C536C7631B49}" type="parTrans" cxnId="{2A0FB4B2-97BE-4447-B202-6A178B1946F0}">
      <dgm:prSet/>
      <dgm:spPr/>
      <dgm:t>
        <a:bodyPr/>
        <a:lstStyle/>
        <a:p>
          <a:endParaRPr lang="ru-RU"/>
        </a:p>
      </dgm:t>
    </dgm:pt>
    <dgm:pt modelId="{C5F77DF6-DC9D-49B9-A62D-3FB5BDDF566F}" type="sibTrans" cxnId="{2A0FB4B2-97BE-4447-B202-6A178B1946F0}">
      <dgm:prSet/>
      <dgm:spPr/>
      <dgm:t>
        <a:bodyPr/>
        <a:lstStyle/>
        <a:p>
          <a:endParaRPr lang="ru-RU"/>
        </a:p>
      </dgm:t>
    </dgm:pt>
    <dgm:pt modelId="{C9EA8718-04D4-422E-A705-7A2411F313EB}" type="pres">
      <dgm:prSet presAssocID="{CB4B02EE-041D-4DE2-A7A0-D12B3483B5BA}" presName="Name0" presStyleCnt="0">
        <dgm:presLayoutVars>
          <dgm:dir/>
          <dgm:resizeHandles val="exact"/>
        </dgm:presLayoutVars>
      </dgm:prSet>
      <dgm:spPr/>
    </dgm:pt>
    <dgm:pt modelId="{8E8C6C90-7040-463E-9386-0B759F25DB19}" type="pres">
      <dgm:prSet presAssocID="{7A903D2E-FD05-4B91-9EE9-70744D539502}" presName="compNode" presStyleCnt="0"/>
      <dgm:spPr/>
    </dgm:pt>
    <dgm:pt modelId="{A6541296-E4D3-4065-B9C5-804AAEB683B2}" type="pres">
      <dgm:prSet presAssocID="{7A903D2E-FD05-4B91-9EE9-70744D539502}" presName="pictRect" presStyleLbl="node1" presStyleIdx="0" presStyleCnt="1" custScaleX="79349" custScaleY="93771" custLinFactNeighborX="850" custLinFactNeighborY="-1858"/>
      <dgm:spPr>
        <a:blipFill>
          <a:blip xmlns:r="http://schemas.openxmlformats.org/officeDocument/2006/relationships" r:embed="rId1"/>
          <a:srcRect/>
          <a:stretch>
            <a:fillRect t="-23000" b="-23000"/>
          </a:stretch>
        </a:blipFill>
      </dgm:spPr>
    </dgm:pt>
    <dgm:pt modelId="{D2C6F1CD-C91B-4A1C-881D-0A2A4AD02621}" type="pres">
      <dgm:prSet presAssocID="{7A903D2E-FD05-4B91-9EE9-70744D539502}" presName="textRect" presStyleLbl="revTx" presStyleIdx="0" presStyleCnt="1" custLinFactNeighborX="-434" custLinFactNeighborY="-30051">
        <dgm:presLayoutVars>
          <dgm:bulletEnabled val="1"/>
        </dgm:presLayoutVars>
      </dgm:prSet>
      <dgm:spPr/>
    </dgm:pt>
  </dgm:ptLst>
  <dgm:cxnLst>
    <dgm:cxn modelId="{D2AF767E-91C2-440B-BA04-EC9EC2E4667C}" type="presOf" srcId="{CB4B02EE-041D-4DE2-A7A0-D12B3483B5BA}" destId="{C9EA8718-04D4-422E-A705-7A2411F313EB}" srcOrd="0" destOrd="0" presId="urn:microsoft.com/office/officeart/2005/8/layout/pList1#13"/>
    <dgm:cxn modelId="{2A0FB4B2-97BE-4447-B202-6A178B1946F0}" srcId="{CB4B02EE-041D-4DE2-A7A0-D12B3483B5BA}" destId="{7A903D2E-FD05-4B91-9EE9-70744D539502}" srcOrd="0" destOrd="0" parTransId="{FD792447-8CD8-4E79-852F-C536C7631B49}" sibTransId="{C5F77DF6-DC9D-49B9-A62D-3FB5BDDF566F}"/>
    <dgm:cxn modelId="{8579AAEC-3B82-4B92-97D6-9D8961CD9606}" type="presOf" srcId="{7A903D2E-FD05-4B91-9EE9-70744D539502}" destId="{D2C6F1CD-C91B-4A1C-881D-0A2A4AD02621}" srcOrd="0" destOrd="0" presId="urn:microsoft.com/office/officeart/2005/8/layout/pList1#13"/>
    <dgm:cxn modelId="{D1C2D864-2778-439A-802C-B3D74D94DE0A}" type="presParOf" srcId="{C9EA8718-04D4-422E-A705-7A2411F313EB}" destId="{8E8C6C90-7040-463E-9386-0B759F25DB19}" srcOrd="0" destOrd="0" presId="urn:microsoft.com/office/officeart/2005/8/layout/pList1#13"/>
    <dgm:cxn modelId="{9B60F513-B999-4462-9551-F6247D3B1D69}" type="presParOf" srcId="{8E8C6C90-7040-463E-9386-0B759F25DB19}" destId="{A6541296-E4D3-4065-B9C5-804AAEB683B2}" srcOrd="0" destOrd="0" presId="urn:microsoft.com/office/officeart/2005/8/layout/pList1#13"/>
    <dgm:cxn modelId="{0172EC3F-EF7A-4513-B93B-AA2C2DA92631}" type="presParOf" srcId="{8E8C6C90-7040-463E-9386-0B759F25DB19}" destId="{D2C6F1CD-C91B-4A1C-881D-0A2A4AD02621}" srcOrd="1" destOrd="0" presId="urn:microsoft.com/office/officeart/2005/8/layout/pList1#13"/>
  </dgm:cxnLst>
  <dgm:bg/>
  <dgm:whole/>
  <dgm:extLst>
    <a:ext uri="http://schemas.microsoft.com/office/drawing/2008/diagram">
      <dsp:dataModelExt xmlns:dsp="http://schemas.microsoft.com/office/drawing/2008/diagram" relId="rId17" minVer="http://schemas.openxmlformats.org/drawingml/2006/diagram"/>
    </a:ext>
  </dgm:extLst>
</dgm:dataModel>
</file>

<file path=xl/diagrams/data14.xml><?xml version="1.0" encoding="utf-8"?>
<dgm:dataModel xmlns:dgm="http://schemas.openxmlformats.org/drawingml/2006/diagram" xmlns:a="http://schemas.openxmlformats.org/drawingml/2006/main">
  <dgm:ptLst>
    <dgm:pt modelId="{D20BF67C-C6AC-4881-BC79-C0A56F8E611A}" type="doc">
      <dgm:prSet loTypeId="urn:microsoft.com/office/officeart/2005/8/layout/pList1#14" loCatId="list" qsTypeId="urn:microsoft.com/office/officeart/2005/8/quickstyle/simple1" qsCatId="simple" csTypeId="urn:microsoft.com/office/officeart/2005/8/colors/accent1_2" csCatId="accent1" phldr="1"/>
      <dgm:spPr/>
    </dgm:pt>
    <dgm:pt modelId="{1F725C5A-4239-4778-B93C-1456EC28E775}">
      <dgm:prSet phldrT="[Текст]" custT="1"/>
      <dgm:spPr/>
      <dgm:t>
        <a:bodyPr/>
        <a:lstStyle/>
        <a:p>
          <a:r>
            <a:rPr lang="ru-RU" sz="1800">
              <a:latin typeface="Arial" pitchFamily="34" charset="0"/>
              <a:cs typeface="Arial" pitchFamily="34" charset="0"/>
            </a:rPr>
            <a:t>Дуб</a:t>
          </a:r>
        </a:p>
      </dgm:t>
    </dgm:pt>
    <dgm:pt modelId="{915498D5-E01A-4313-A558-EAF4A279A386}" type="parTrans" cxnId="{763A6CE7-A3CE-4AFA-A4D3-6269114A18A4}">
      <dgm:prSet/>
      <dgm:spPr/>
      <dgm:t>
        <a:bodyPr/>
        <a:lstStyle/>
        <a:p>
          <a:endParaRPr lang="ru-RU"/>
        </a:p>
      </dgm:t>
    </dgm:pt>
    <dgm:pt modelId="{AD4E0665-2CD4-44BD-8F52-B8BC8B404963}" type="sibTrans" cxnId="{763A6CE7-A3CE-4AFA-A4D3-6269114A18A4}">
      <dgm:prSet/>
      <dgm:spPr/>
      <dgm:t>
        <a:bodyPr/>
        <a:lstStyle/>
        <a:p>
          <a:endParaRPr lang="ru-RU"/>
        </a:p>
      </dgm:t>
    </dgm:pt>
    <dgm:pt modelId="{C77A18B1-CB00-4825-8300-7B956AC30499}" type="pres">
      <dgm:prSet presAssocID="{D20BF67C-C6AC-4881-BC79-C0A56F8E611A}" presName="Name0" presStyleCnt="0">
        <dgm:presLayoutVars>
          <dgm:dir/>
          <dgm:resizeHandles val="exact"/>
        </dgm:presLayoutVars>
      </dgm:prSet>
      <dgm:spPr/>
    </dgm:pt>
    <dgm:pt modelId="{F23CD9DD-E99F-4CC8-A8EB-6E125A7F63F0}" type="pres">
      <dgm:prSet presAssocID="{1F725C5A-4239-4778-B93C-1456EC28E775}" presName="compNode" presStyleCnt="0"/>
      <dgm:spPr/>
    </dgm:pt>
    <dgm:pt modelId="{9C0BE232-BB48-4849-B122-3FA5DCEDD852}" type="pres">
      <dgm:prSet presAssocID="{1F725C5A-4239-4778-B93C-1456EC28E775}" presName="pictRect" presStyleLbl="node1" presStyleIdx="0" presStyleCnt="1" custScaleX="86984" custScaleY="98082" custLinFactNeighborX="1723" custLinFactNeighborY="1156"/>
      <dgm:spPr>
        <a:blipFill>
          <a:blip xmlns:r="http://schemas.openxmlformats.org/officeDocument/2006/relationships" r:embed="rId1"/>
          <a:srcRect/>
          <a:stretch>
            <a:fillRect t="-23000" b="-23000"/>
          </a:stretch>
        </a:blipFill>
      </dgm:spPr>
    </dgm:pt>
    <dgm:pt modelId="{18E5D161-172B-47CA-8F59-BC53120E43F2}" type="pres">
      <dgm:prSet presAssocID="{1F725C5A-4239-4778-B93C-1456EC28E775}" presName="textRect" presStyleLbl="revTx" presStyleIdx="0" presStyleCnt="1" custLinFactNeighborY="-23440">
        <dgm:presLayoutVars>
          <dgm:bulletEnabled val="1"/>
        </dgm:presLayoutVars>
      </dgm:prSet>
      <dgm:spPr/>
    </dgm:pt>
  </dgm:ptLst>
  <dgm:cxnLst>
    <dgm:cxn modelId="{B867910A-65C6-4667-A183-53D8B3CE17E0}" type="presOf" srcId="{D20BF67C-C6AC-4881-BC79-C0A56F8E611A}" destId="{C77A18B1-CB00-4825-8300-7B956AC30499}" srcOrd="0" destOrd="0" presId="urn:microsoft.com/office/officeart/2005/8/layout/pList1#14"/>
    <dgm:cxn modelId="{E53568C5-383F-4421-8689-3A8C825EDA83}" type="presOf" srcId="{1F725C5A-4239-4778-B93C-1456EC28E775}" destId="{18E5D161-172B-47CA-8F59-BC53120E43F2}" srcOrd="0" destOrd="0" presId="urn:microsoft.com/office/officeart/2005/8/layout/pList1#14"/>
    <dgm:cxn modelId="{763A6CE7-A3CE-4AFA-A4D3-6269114A18A4}" srcId="{D20BF67C-C6AC-4881-BC79-C0A56F8E611A}" destId="{1F725C5A-4239-4778-B93C-1456EC28E775}" srcOrd="0" destOrd="0" parTransId="{915498D5-E01A-4313-A558-EAF4A279A386}" sibTransId="{AD4E0665-2CD4-44BD-8F52-B8BC8B404963}"/>
    <dgm:cxn modelId="{C5600E11-F3DA-47C7-829C-A5298C6B31E8}" type="presParOf" srcId="{C77A18B1-CB00-4825-8300-7B956AC30499}" destId="{F23CD9DD-E99F-4CC8-A8EB-6E125A7F63F0}" srcOrd="0" destOrd="0" presId="urn:microsoft.com/office/officeart/2005/8/layout/pList1#14"/>
    <dgm:cxn modelId="{4F081C5F-52B9-4A54-A5D1-9FD299CBF3E3}" type="presParOf" srcId="{F23CD9DD-E99F-4CC8-A8EB-6E125A7F63F0}" destId="{9C0BE232-BB48-4849-B122-3FA5DCEDD852}" srcOrd="0" destOrd="0" presId="urn:microsoft.com/office/officeart/2005/8/layout/pList1#14"/>
    <dgm:cxn modelId="{02A12C84-F895-4331-9D1F-8F85DE5246D8}" type="presParOf" srcId="{F23CD9DD-E99F-4CC8-A8EB-6E125A7F63F0}" destId="{18E5D161-172B-47CA-8F59-BC53120E43F2}" srcOrd="1" destOrd="0" presId="urn:microsoft.com/office/officeart/2005/8/layout/pList1#14"/>
  </dgm:cxnLst>
  <dgm:bg/>
  <dgm:whole/>
  <dgm:extLst>
    <a:ext uri="http://schemas.microsoft.com/office/drawing/2008/diagram">
      <dsp:dataModelExt xmlns:dsp="http://schemas.microsoft.com/office/drawing/2008/diagram" relId="rId22" minVer="http://schemas.openxmlformats.org/drawingml/2006/diagram"/>
    </a:ext>
  </dgm:extLst>
</dgm:dataModel>
</file>

<file path=xl/diagrams/data15.xml><?xml version="1.0" encoding="utf-8"?>
<dgm:dataModel xmlns:dgm="http://schemas.openxmlformats.org/drawingml/2006/diagram" xmlns:a="http://schemas.openxmlformats.org/drawingml/2006/main">
  <dgm:ptLst>
    <dgm:pt modelId="{116A0BC3-970F-4633-AFE3-0EEF49C1784A}" type="doc">
      <dgm:prSet loTypeId="urn:microsoft.com/office/officeart/2005/8/layout/pList1#15" loCatId="list" qsTypeId="urn:microsoft.com/office/officeart/2005/8/quickstyle/simple1" qsCatId="simple" csTypeId="urn:microsoft.com/office/officeart/2005/8/colors/accent1_2" csCatId="accent1" phldr="1"/>
      <dgm:spPr/>
    </dgm:pt>
    <dgm:pt modelId="{DEE1F7A8-6AE5-435D-A05E-5CDC0743FAE5}">
      <dgm:prSet phldrT="[Текст]" custT="1"/>
      <dgm:spPr/>
      <dgm:t>
        <a:bodyPr/>
        <a:lstStyle/>
        <a:p>
          <a:r>
            <a:rPr lang="ru-RU" sz="1800">
              <a:latin typeface="Arial" pitchFamily="34" charset="0"/>
              <a:cs typeface="Arial" pitchFamily="34" charset="0"/>
            </a:rPr>
            <a:t>Орех</a:t>
          </a:r>
        </a:p>
      </dgm:t>
    </dgm:pt>
    <dgm:pt modelId="{7BE3E927-AA3F-477D-83E2-BA50EB0DD266}" type="parTrans" cxnId="{BF7A6BF3-094D-4A78-93E3-218E99A89DB0}">
      <dgm:prSet/>
      <dgm:spPr/>
      <dgm:t>
        <a:bodyPr/>
        <a:lstStyle/>
        <a:p>
          <a:endParaRPr lang="ru-RU"/>
        </a:p>
      </dgm:t>
    </dgm:pt>
    <dgm:pt modelId="{D152CFCD-4D5C-4E43-AB4B-DA2CC9CEE933}" type="sibTrans" cxnId="{BF7A6BF3-094D-4A78-93E3-218E99A89DB0}">
      <dgm:prSet/>
      <dgm:spPr/>
      <dgm:t>
        <a:bodyPr/>
        <a:lstStyle/>
        <a:p>
          <a:endParaRPr lang="ru-RU"/>
        </a:p>
      </dgm:t>
    </dgm:pt>
    <dgm:pt modelId="{780BEF0A-36B4-472C-9135-B50ED914331B}" type="pres">
      <dgm:prSet presAssocID="{116A0BC3-970F-4633-AFE3-0EEF49C1784A}" presName="Name0" presStyleCnt="0">
        <dgm:presLayoutVars>
          <dgm:dir/>
          <dgm:resizeHandles val="exact"/>
        </dgm:presLayoutVars>
      </dgm:prSet>
      <dgm:spPr/>
    </dgm:pt>
    <dgm:pt modelId="{FDE7315F-B2BE-49F8-BDB7-74A77A1E6851}" type="pres">
      <dgm:prSet presAssocID="{DEE1F7A8-6AE5-435D-A05E-5CDC0743FAE5}" presName="compNode" presStyleCnt="0"/>
      <dgm:spPr/>
    </dgm:pt>
    <dgm:pt modelId="{800B5C2B-52FD-422A-91BE-AB2FCA81EF5C}" type="pres">
      <dgm:prSet presAssocID="{DEE1F7A8-6AE5-435D-A05E-5CDC0743FAE5}" presName="pictRect" presStyleLbl="node1" presStyleIdx="0" presStyleCnt="1" custScaleX="94031" custScaleY="107172" custLinFactNeighborX="-5532" custLinFactNeighborY="987"/>
      <dgm:spPr>
        <a:blipFill>
          <a:blip xmlns:r="http://schemas.openxmlformats.org/officeDocument/2006/relationships" r:embed="rId1"/>
          <a:srcRect/>
          <a:stretch>
            <a:fillRect t="-20000" b="-20000"/>
          </a:stretch>
        </a:blipFill>
      </dgm:spPr>
    </dgm:pt>
    <dgm:pt modelId="{8757F6DF-5567-4F1F-BC74-527F82F5C257}" type="pres">
      <dgm:prSet presAssocID="{DEE1F7A8-6AE5-435D-A05E-5CDC0743FAE5}" presName="textRect" presStyleLbl="revTx" presStyleIdx="0" presStyleCnt="1" custScaleX="111628" custScaleY="90884" custLinFactNeighborX="-7908">
        <dgm:presLayoutVars>
          <dgm:bulletEnabled val="1"/>
        </dgm:presLayoutVars>
      </dgm:prSet>
      <dgm:spPr/>
    </dgm:pt>
  </dgm:ptLst>
  <dgm:cxnLst>
    <dgm:cxn modelId="{0BE45062-B942-40A9-AF60-D71D54B6F957}" type="presOf" srcId="{116A0BC3-970F-4633-AFE3-0EEF49C1784A}" destId="{780BEF0A-36B4-472C-9135-B50ED914331B}" srcOrd="0" destOrd="0" presId="urn:microsoft.com/office/officeart/2005/8/layout/pList1#15"/>
    <dgm:cxn modelId="{E099A762-27C3-4DA8-9F56-015E308BC40B}" type="presOf" srcId="{DEE1F7A8-6AE5-435D-A05E-5CDC0743FAE5}" destId="{8757F6DF-5567-4F1F-BC74-527F82F5C257}" srcOrd="0" destOrd="0" presId="urn:microsoft.com/office/officeart/2005/8/layout/pList1#15"/>
    <dgm:cxn modelId="{BF7A6BF3-094D-4A78-93E3-218E99A89DB0}" srcId="{116A0BC3-970F-4633-AFE3-0EEF49C1784A}" destId="{DEE1F7A8-6AE5-435D-A05E-5CDC0743FAE5}" srcOrd="0" destOrd="0" parTransId="{7BE3E927-AA3F-477D-83E2-BA50EB0DD266}" sibTransId="{D152CFCD-4D5C-4E43-AB4B-DA2CC9CEE933}"/>
    <dgm:cxn modelId="{AA06CF22-37A4-4718-8232-9B8CC1002D92}" type="presParOf" srcId="{780BEF0A-36B4-472C-9135-B50ED914331B}" destId="{FDE7315F-B2BE-49F8-BDB7-74A77A1E6851}" srcOrd="0" destOrd="0" presId="urn:microsoft.com/office/officeart/2005/8/layout/pList1#15"/>
    <dgm:cxn modelId="{5AAF7BA8-0CFC-4670-B074-47D927B398BC}" type="presParOf" srcId="{FDE7315F-B2BE-49F8-BDB7-74A77A1E6851}" destId="{800B5C2B-52FD-422A-91BE-AB2FCA81EF5C}" srcOrd="0" destOrd="0" presId="urn:microsoft.com/office/officeart/2005/8/layout/pList1#15"/>
    <dgm:cxn modelId="{358B247D-7DC9-4EFE-8165-37ACF325ED1A}" type="presParOf" srcId="{FDE7315F-B2BE-49F8-BDB7-74A77A1E6851}" destId="{8757F6DF-5567-4F1F-BC74-527F82F5C257}" srcOrd="1" destOrd="0" presId="urn:microsoft.com/office/officeart/2005/8/layout/pList1#15"/>
  </dgm:cxnLst>
  <dgm:bg/>
  <dgm:whole/>
  <dgm:extLst>
    <a:ext uri="http://schemas.microsoft.com/office/drawing/2008/diagram">
      <dsp:dataModelExt xmlns:dsp="http://schemas.microsoft.com/office/drawing/2008/diagram" relId="rId27" minVer="http://schemas.openxmlformats.org/drawingml/2006/diagram"/>
    </a:ext>
  </dgm:extLst>
</dgm:dataModel>
</file>

<file path=xl/diagrams/data16.xml><?xml version="1.0" encoding="utf-8"?>
<dgm:dataModel xmlns:dgm="http://schemas.openxmlformats.org/drawingml/2006/diagram" xmlns:a="http://schemas.openxmlformats.org/drawingml/2006/main">
  <dgm:ptLst>
    <dgm:pt modelId="{DC16144F-FF67-4D28-BA33-6A2023E7DDF4}" type="doc">
      <dgm:prSet loTypeId="urn:microsoft.com/office/officeart/2005/8/layout/pList1#21" loCatId="list" qsTypeId="urn:microsoft.com/office/officeart/2005/8/quickstyle/simple1" qsCatId="simple" csTypeId="urn:microsoft.com/office/officeart/2005/8/colors/accent1_2" csCatId="accent1" phldr="1"/>
      <dgm:spPr/>
    </dgm:pt>
    <dgm:pt modelId="{CBE326CE-6B54-4C04-8A4D-BACCC0ED3163}">
      <dgm:prSet phldrT="[Текст]" custT="1"/>
      <dgm:spPr/>
      <dgm:t>
        <a:bodyPr/>
        <a:lstStyle/>
        <a:p>
          <a:r>
            <a:rPr lang="ru-RU" sz="1800">
              <a:latin typeface="Arial" pitchFamily="34" charset="0"/>
              <a:cs typeface="Arial" pitchFamily="34" charset="0"/>
            </a:rPr>
            <a:t>Серый</a:t>
          </a:r>
        </a:p>
      </dgm:t>
    </dgm:pt>
    <dgm:pt modelId="{5E919F8A-CDB9-42B4-88CA-B15712975473}" type="parTrans" cxnId="{7D9BD3E2-8A21-47DF-8417-4271DBD3159F}">
      <dgm:prSet/>
      <dgm:spPr/>
      <dgm:t>
        <a:bodyPr/>
        <a:lstStyle/>
        <a:p>
          <a:endParaRPr lang="ru-RU"/>
        </a:p>
      </dgm:t>
    </dgm:pt>
    <dgm:pt modelId="{CCEA36BE-9921-4540-BBE0-FA35AB0B83E0}" type="sibTrans" cxnId="{7D9BD3E2-8A21-47DF-8417-4271DBD3159F}">
      <dgm:prSet/>
      <dgm:spPr/>
      <dgm:t>
        <a:bodyPr/>
        <a:lstStyle/>
        <a:p>
          <a:endParaRPr lang="ru-RU"/>
        </a:p>
      </dgm:t>
    </dgm:pt>
    <dgm:pt modelId="{1081508E-C43C-4E6D-BE4E-74E58D33CD78}" type="pres">
      <dgm:prSet presAssocID="{DC16144F-FF67-4D28-BA33-6A2023E7DDF4}" presName="Name0" presStyleCnt="0">
        <dgm:presLayoutVars>
          <dgm:dir/>
          <dgm:resizeHandles val="exact"/>
        </dgm:presLayoutVars>
      </dgm:prSet>
      <dgm:spPr/>
    </dgm:pt>
    <dgm:pt modelId="{A368F56D-416C-4739-A216-4FC8715BBFCD}" type="pres">
      <dgm:prSet presAssocID="{CBE326CE-6B54-4C04-8A4D-BACCC0ED3163}" presName="compNode" presStyleCnt="0"/>
      <dgm:spPr/>
    </dgm:pt>
    <dgm:pt modelId="{348BB11D-EBB7-4ED9-A431-8953E1C8093D}" type="pres">
      <dgm:prSet presAssocID="{CBE326CE-6B54-4C04-8A4D-BACCC0ED3163}" presName="pictRect" presStyleLbl="node1" presStyleIdx="0" presStyleCnt="1" custScaleX="67226" custScaleY="78954" custLinFactNeighborX="514" custLinFactNeighborY="14268"/>
      <dgm:spPr>
        <a:blipFill>
          <a:blip xmlns:r="http://schemas.openxmlformats.org/officeDocument/2006/relationships" r:embed="rId1"/>
          <a:srcRect/>
          <a:stretch>
            <a:fillRect t="-20000" b="-20000"/>
          </a:stretch>
        </a:blipFill>
      </dgm:spPr>
    </dgm:pt>
    <dgm:pt modelId="{9D2D91AE-CB1C-4514-A1E5-EE7A6459D7F5}" type="pres">
      <dgm:prSet presAssocID="{CBE326CE-6B54-4C04-8A4D-BACCC0ED3163}" presName="textRect" presStyleLbl="revTx" presStyleIdx="0" presStyleCnt="1" custLinFactNeighborX="21" custLinFactNeighborY="1923">
        <dgm:presLayoutVars>
          <dgm:bulletEnabled val="1"/>
        </dgm:presLayoutVars>
      </dgm:prSet>
      <dgm:spPr/>
    </dgm:pt>
  </dgm:ptLst>
  <dgm:cxnLst>
    <dgm:cxn modelId="{2D7A6926-C3BB-4A79-8AC5-28024D15586D}" type="presOf" srcId="{DC16144F-FF67-4D28-BA33-6A2023E7DDF4}" destId="{1081508E-C43C-4E6D-BE4E-74E58D33CD78}" srcOrd="0" destOrd="0" presId="urn:microsoft.com/office/officeart/2005/8/layout/pList1#21"/>
    <dgm:cxn modelId="{C3CC4C8E-E71E-4380-8FEF-1239AD54918E}" type="presOf" srcId="{CBE326CE-6B54-4C04-8A4D-BACCC0ED3163}" destId="{9D2D91AE-CB1C-4514-A1E5-EE7A6459D7F5}" srcOrd="0" destOrd="0" presId="urn:microsoft.com/office/officeart/2005/8/layout/pList1#21"/>
    <dgm:cxn modelId="{7D9BD3E2-8A21-47DF-8417-4271DBD3159F}" srcId="{DC16144F-FF67-4D28-BA33-6A2023E7DDF4}" destId="{CBE326CE-6B54-4C04-8A4D-BACCC0ED3163}" srcOrd="0" destOrd="0" parTransId="{5E919F8A-CDB9-42B4-88CA-B15712975473}" sibTransId="{CCEA36BE-9921-4540-BBE0-FA35AB0B83E0}"/>
    <dgm:cxn modelId="{197EB036-ABF7-43ED-906A-F07C25DFC736}" type="presParOf" srcId="{1081508E-C43C-4E6D-BE4E-74E58D33CD78}" destId="{A368F56D-416C-4739-A216-4FC8715BBFCD}" srcOrd="0" destOrd="0" presId="urn:microsoft.com/office/officeart/2005/8/layout/pList1#21"/>
    <dgm:cxn modelId="{73EA710E-CDBB-4BF8-A5F9-EDBFADB8E761}" type="presParOf" srcId="{A368F56D-416C-4739-A216-4FC8715BBFCD}" destId="{348BB11D-EBB7-4ED9-A431-8953E1C8093D}" srcOrd="0" destOrd="0" presId="urn:microsoft.com/office/officeart/2005/8/layout/pList1#21"/>
    <dgm:cxn modelId="{CEE0A011-6B24-4744-9F75-132CC7631CF5}" type="presParOf" srcId="{A368F56D-416C-4739-A216-4FC8715BBFCD}" destId="{9D2D91AE-CB1C-4514-A1E5-EE7A6459D7F5}" srcOrd="1" destOrd="0" presId="urn:microsoft.com/office/officeart/2005/8/layout/pList1#21"/>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17.xml><?xml version="1.0" encoding="utf-8"?>
<dgm:dataModel xmlns:dgm="http://schemas.openxmlformats.org/drawingml/2006/diagram" xmlns:a="http://schemas.openxmlformats.org/drawingml/2006/main">
  <dgm:ptLst>
    <dgm:pt modelId="{A6A86C6F-72E7-4EC9-86F4-D1E6C095C27C}" type="doc">
      <dgm:prSet loTypeId="urn:microsoft.com/office/officeart/2005/8/layout/pList1#22" loCatId="list" qsTypeId="urn:microsoft.com/office/officeart/2005/8/quickstyle/simple1" qsCatId="simple" csTypeId="urn:microsoft.com/office/officeart/2005/8/colors/accent1_2" csCatId="accent1" phldr="1"/>
      <dgm:spPr/>
    </dgm:pt>
    <dgm:pt modelId="{5D0EAB99-2560-41D8-9734-EA6B1C19949A}">
      <dgm:prSet phldrT="[Текст]" custT="1"/>
      <dgm:spPr/>
      <dgm:t>
        <a:bodyPr/>
        <a:lstStyle/>
        <a:p>
          <a:r>
            <a:rPr lang="ru-RU" sz="1800">
              <a:latin typeface="Arial" pitchFamily="34" charset="0"/>
              <a:cs typeface="Arial" pitchFamily="34" charset="0"/>
            </a:rPr>
            <a:t>Бук</a:t>
          </a:r>
        </a:p>
      </dgm:t>
    </dgm:pt>
    <dgm:pt modelId="{F66D4F74-53A0-4D06-9CC0-CD10D7610C41}" type="parTrans" cxnId="{A52243F8-C0ED-4465-819C-815276E4CBEE}">
      <dgm:prSet/>
      <dgm:spPr/>
      <dgm:t>
        <a:bodyPr/>
        <a:lstStyle/>
        <a:p>
          <a:endParaRPr lang="ru-RU"/>
        </a:p>
      </dgm:t>
    </dgm:pt>
    <dgm:pt modelId="{3ACB2AF7-8538-411E-98F1-0FC05B6A7CC4}" type="sibTrans" cxnId="{A52243F8-C0ED-4465-819C-815276E4CBEE}">
      <dgm:prSet/>
      <dgm:spPr/>
      <dgm:t>
        <a:bodyPr/>
        <a:lstStyle/>
        <a:p>
          <a:endParaRPr lang="ru-RU"/>
        </a:p>
      </dgm:t>
    </dgm:pt>
    <dgm:pt modelId="{581CD808-52B5-4878-A97E-D382CBC4C992}" type="pres">
      <dgm:prSet presAssocID="{A6A86C6F-72E7-4EC9-86F4-D1E6C095C27C}" presName="Name0" presStyleCnt="0">
        <dgm:presLayoutVars>
          <dgm:dir/>
          <dgm:resizeHandles val="exact"/>
        </dgm:presLayoutVars>
      </dgm:prSet>
      <dgm:spPr/>
    </dgm:pt>
    <dgm:pt modelId="{3915A902-09F1-4255-84F2-A2A98C1828B1}" type="pres">
      <dgm:prSet presAssocID="{5D0EAB99-2560-41D8-9734-EA6B1C19949A}" presName="compNode" presStyleCnt="0"/>
      <dgm:spPr/>
    </dgm:pt>
    <dgm:pt modelId="{D63F8FA1-E74F-4506-BF48-636C43BAD1D5}" type="pres">
      <dgm:prSet presAssocID="{5D0EAB99-2560-41D8-9734-EA6B1C19949A}" presName="pictRect" presStyleLbl="node1" presStyleIdx="0" presStyleCnt="1" custScaleX="86420" custScaleY="101038" custLinFactNeighborX="-283" custLinFactNeighborY="4313"/>
      <dgm:spPr>
        <a:blipFill>
          <a:blip xmlns:r="http://schemas.openxmlformats.org/officeDocument/2006/relationships" r:embed="rId1"/>
          <a:srcRect/>
          <a:stretch>
            <a:fillRect t="-20000" b="-20000"/>
          </a:stretch>
        </a:blipFill>
      </dgm:spPr>
    </dgm:pt>
    <dgm:pt modelId="{3D4AAC5C-7EE6-4081-80EA-789D7B6AB690}" type="pres">
      <dgm:prSet presAssocID="{5D0EAB99-2560-41D8-9734-EA6B1C19949A}" presName="textRect" presStyleLbl="revTx" presStyleIdx="0" presStyleCnt="1" custLinFactNeighborX="-423" custLinFactNeighborY="-5706">
        <dgm:presLayoutVars>
          <dgm:bulletEnabled val="1"/>
        </dgm:presLayoutVars>
      </dgm:prSet>
      <dgm:spPr/>
    </dgm:pt>
  </dgm:ptLst>
  <dgm:cxnLst>
    <dgm:cxn modelId="{9AF93F09-4926-40E6-96DB-7844F958CD62}" type="presOf" srcId="{5D0EAB99-2560-41D8-9734-EA6B1C19949A}" destId="{3D4AAC5C-7EE6-4081-80EA-789D7B6AB690}" srcOrd="0" destOrd="0" presId="urn:microsoft.com/office/officeart/2005/8/layout/pList1#22"/>
    <dgm:cxn modelId="{DE38040A-A94B-45EC-9FE1-CCDC31D654D7}" type="presOf" srcId="{A6A86C6F-72E7-4EC9-86F4-D1E6C095C27C}" destId="{581CD808-52B5-4878-A97E-D382CBC4C992}" srcOrd="0" destOrd="0" presId="urn:microsoft.com/office/officeart/2005/8/layout/pList1#22"/>
    <dgm:cxn modelId="{A52243F8-C0ED-4465-819C-815276E4CBEE}" srcId="{A6A86C6F-72E7-4EC9-86F4-D1E6C095C27C}" destId="{5D0EAB99-2560-41D8-9734-EA6B1C19949A}" srcOrd="0" destOrd="0" parTransId="{F66D4F74-53A0-4D06-9CC0-CD10D7610C41}" sibTransId="{3ACB2AF7-8538-411E-98F1-0FC05B6A7CC4}"/>
    <dgm:cxn modelId="{F9EF1414-90A7-4799-869D-71D583B8C960}" type="presParOf" srcId="{581CD808-52B5-4878-A97E-D382CBC4C992}" destId="{3915A902-09F1-4255-84F2-A2A98C1828B1}" srcOrd="0" destOrd="0" presId="urn:microsoft.com/office/officeart/2005/8/layout/pList1#22"/>
    <dgm:cxn modelId="{D5B71481-D259-437F-AEF8-F8A9ADE1B336}" type="presParOf" srcId="{3915A902-09F1-4255-84F2-A2A98C1828B1}" destId="{D63F8FA1-E74F-4506-BF48-636C43BAD1D5}" srcOrd="0" destOrd="0" presId="urn:microsoft.com/office/officeart/2005/8/layout/pList1#22"/>
    <dgm:cxn modelId="{D775372D-EA8E-4C96-A730-C8C3A9F65BB7}" type="presParOf" srcId="{3915A902-09F1-4255-84F2-A2A98C1828B1}" destId="{3D4AAC5C-7EE6-4081-80EA-789D7B6AB690}" srcOrd="1" destOrd="0" presId="urn:microsoft.com/office/officeart/2005/8/layout/pList1#2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18.xml><?xml version="1.0" encoding="utf-8"?>
<dgm:dataModel xmlns:dgm="http://schemas.openxmlformats.org/drawingml/2006/diagram" xmlns:a="http://schemas.openxmlformats.org/drawingml/2006/main">
  <dgm:ptLst>
    <dgm:pt modelId="{CB4B02EE-041D-4DE2-A7A0-D12B3483B5BA}" type="doc">
      <dgm:prSet loTypeId="urn:microsoft.com/office/officeart/2005/8/layout/pList1#23" loCatId="list" qsTypeId="urn:microsoft.com/office/officeart/2005/8/quickstyle/simple1" qsCatId="simple" csTypeId="urn:microsoft.com/office/officeart/2005/8/colors/accent1_2" csCatId="accent1" phldr="1"/>
      <dgm:spPr/>
    </dgm:pt>
    <dgm:pt modelId="{7A903D2E-FD05-4B91-9EE9-70744D539502}">
      <dgm:prSet phldrT="[Текст]" custT="1"/>
      <dgm:spPr/>
      <dgm:t>
        <a:bodyPr/>
        <a:lstStyle/>
        <a:p>
          <a:r>
            <a:rPr lang="ru-RU" sz="1800">
              <a:latin typeface="Arial" pitchFamily="34" charset="0"/>
              <a:cs typeface="Arial" pitchFamily="34" charset="0"/>
            </a:rPr>
            <a:t>Венге</a:t>
          </a:r>
        </a:p>
      </dgm:t>
    </dgm:pt>
    <dgm:pt modelId="{FD792447-8CD8-4E79-852F-C536C7631B49}" type="parTrans" cxnId="{2A0FB4B2-97BE-4447-B202-6A178B1946F0}">
      <dgm:prSet/>
      <dgm:spPr/>
      <dgm:t>
        <a:bodyPr/>
        <a:lstStyle/>
        <a:p>
          <a:endParaRPr lang="ru-RU"/>
        </a:p>
      </dgm:t>
    </dgm:pt>
    <dgm:pt modelId="{C5F77DF6-DC9D-49B9-A62D-3FB5BDDF566F}" type="sibTrans" cxnId="{2A0FB4B2-97BE-4447-B202-6A178B1946F0}">
      <dgm:prSet/>
      <dgm:spPr/>
      <dgm:t>
        <a:bodyPr/>
        <a:lstStyle/>
        <a:p>
          <a:endParaRPr lang="ru-RU"/>
        </a:p>
      </dgm:t>
    </dgm:pt>
    <dgm:pt modelId="{C9EA8718-04D4-422E-A705-7A2411F313EB}" type="pres">
      <dgm:prSet presAssocID="{CB4B02EE-041D-4DE2-A7A0-D12B3483B5BA}" presName="Name0" presStyleCnt="0">
        <dgm:presLayoutVars>
          <dgm:dir/>
          <dgm:resizeHandles val="exact"/>
        </dgm:presLayoutVars>
      </dgm:prSet>
      <dgm:spPr/>
    </dgm:pt>
    <dgm:pt modelId="{8E8C6C90-7040-463E-9386-0B759F25DB19}" type="pres">
      <dgm:prSet presAssocID="{7A903D2E-FD05-4B91-9EE9-70744D539502}" presName="compNode" presStyleCnt="0"/>
      <dgm:spPr/>
    </dgm:pt>
    <dgm:pt modelId="{A6541296-E4D3-4065-B9C5-804AAEB683B2}" type="pres">
      <dgm:prSet presAssocID="{7A903D2E-FD05-4B91-9EE9-70744D539502}" presName="pictRect" presStyleLbl="node1" presStyleIdx="0" presStyleCnt="1" custScaleX="79349" custScaleY="93771" custLinFactNeighborX="850" custLinFactNeighborY="-1858"/>
      <dgm:spPr>
        <a:blipFill>
          <a:blip xmlns:r="http://schemas.openxmlformats.org/officeDocument/2006/relationships" r:embed="rId1"/>
          <a:srcRect/>
          <a:stretch>
            <a:fillRect t="-23000" b="-23000"/>
          </a:stretch>
        </a:blipFill>
      </dgm:spPr>
    </dgm:pt>
    <dgm:pt modelId="{D2C6F1CD-C91B-4A1C-881D-0A2A4AD02621}" type="pres">
      <dgm:prSet presAssocID="{7A903D2E-FD05-4B91-9EE9-70744D539502}" presName="textRect" presStyleLbl="revTx" presStyleIdx="0" presStyleCnt="1" custLinFactNeighborX="-434" custLinFactNeighborY="-30051">
        <dgm:presLayoutVars>
          <dgm:bulletEnabled val="1"/>
        </dgm:presLayoutVars>
      </dgm:prSet>
      <dgm:spPr/>
    </dgm:pt>
  </dgm:ptLst>
  <dgm:cxnLst>
    <dgm:cxn modelId="{54584955-EEA6-485A-8B40-2F28A93D59F5}" type="presOf" srcId="{CB4B02EE-041D-4DE2-A7A0-D12B3483B5BA}" destId="{C9EA8718-04D4-422E-A705-7A2411F313EB}" srcOrd="0" destOrd="0" presId="urn:microsoft.com/office/officeart/2005/8/layout/pList1#23"/>
    <dgm:cxn modelId="{7D938976-1760-4109-9C33-7F7804E5A2CA}" type="presOf" srcId="{7A903D2E-FD05-4B91-9EE9-70744D539502}" destId="{D2C6F1CD-C91B-4A1C-881D-0A2A4AD02621}" srcOrd="0" destOrd="0" presId="urn:microsoft.com/office/officeart/2005/8/layout/pList1#23"/>
    <dgm:cxn modelId="{2A0FB4B2-97BE-4447-B202-6A178B1946F0}" srcId="{CB4B02EE-041D-4DE2-A7A0-D12B3483B5BA}" destId="{7A903D2E-FD05-4B91-9EE9-70744D539502}" srcOrd="0" destOrd="0" parTransId="{FD792447-8CD8-4E79-852F-C536C7631B49}" sibTransId="{C5F77DF6-DC9D-49B9-A62D-3FB5BDDF566F}"/>
    <dgm:cxn modelId="{4829E94F-5C55-4211-BEC1-7382B58B4608}" type="presParOf" srcId="{C9EA8718-04D4-422E-A705-7A2411F313EB}" destId="{8E8C6C90-7040-463E-9386-0B759F25DB19}" srcOrd="0" destOrd="0" presId="urn:microsoft.com/office/officeart/2005/8/layout/pList1#23"/>
    <dgm:cxn modelId="{19EA228A-6A40-4D1F-80F7-8DD65AA4CD0A}" type="presParOf" srcId="{8E8C6C90-7040-463E-9386-0B759F25DB19}" destId="{A6541296-E4D3-4065-B9C5-804AAEB683B2}" srcOrd="0" destOrd="0" presId="urn:microsoft.com/office/officeart/2005/8/layout/pList1#23"/>
    <dgm:cxn modelId="{9B26B31A-4940-4943-B829-0B527A48A09B}" type="presParOf" srcId="{8E8C6C90-7040-463E-9386-0B759F25DB19}" destId="{D2C6F1CD-C91B-4A1C-881D-0A2A4AD02621}" srcOrd="1" destOrd="0" presId="urn:microsoft.com/office/officeart/2005/8/layout/pList1#23"/>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19.xml><?xml version="1.0" encoding="utf-8"?>
<dgm:dataModel xmlns:dgm="http://schemas.openxmlformats.org/drawingml/2006/diagram" xmlns:a="http://schemas.openxmlformats.org/drawingml/2006/main">
  <dgm:ptLst>
    <dgm:pt modelId="{D20BF67C-C6AC-4881-BC79-C0A56F8E611A}" type="doc">
      <dgm:prSet loTypeId="urn:microsoft.com/office/officeart/2005/8/layout/pList1#24" loCatId="list" qsTypeId="urn:microsoft.com/office/officeart/2005/8/quickstyle/simple1" qsCatId="simple" csTypeId="urn:microsoft.com/office/officeart/2005/8/colors/accent1_2" csCatId="accent1" phldr="1"/>
      <dgm:spPr/>
    </dgm:pt>
    <dgm:pt modelId="{1F725C5A-4239-4778-B93C-1456EC28E775}">
      <dgm:prSet phldrT="[Текст]" custT="1"/>
      <dgm:spPr/>
      <dgm:t>
        <a:bodyPr/>
        <a:lstStyle/>
        <a:p>
          <a:r>
            <a:rPr lang="ru-RU" sz="1800">
              <a:latin typeface="Arial" pitchFamily="34" charset="0"/>
              <a:cs typeface="Arial" pitchFamily="34" charset="0"/>
            </a:rPr>
            <a:t>Дуб</a:t>
          </a:r>
        </a:p>
      </dgm:t>
    </dgm:pt>
    <dgm:pt modelId="{915498D5-E01A-4313-A558-EAF4A279A386}" type="parTrans" cxnId="{763A6CE7-A3CE-4AFA-A4D3-6269114A18A4}">
      <dgm:prSet/>
      <dgm:spPr/>
      <dgm:t>
        <a:bodyPr/>
        <a:lstStyle/>
        <a:p>
          <a:endParaRPr lang="ru-RU"/>
        </a:p>
      </dgm:t>
    </dgm:pt>
    <dgm:pt modelId="{AD4E0665-2CD4-44BD-8F52-B8BC8B404963}" type="sibTrans" cxnId="{763A6CE7-A3CE-4AFA-A4D3-6269114A18A4}">
      <dgm:prSet/>
      <dgm:spPr/>
      <dgm:t>
        <a:bodyPr/>
        <a:lstStyle/>
        <a:p>
          <a:endParaRPr lang="ru-RU"/>
        </a:p>
      </dgm:t>
    </dgm:pt>
    <dgm:pt modelId="{C77A18B1-CB00-4825-8300-7B956AC30499}" type="pres">
      <dgm:prSet presAssocID="{D20BF67C-C6AC-4881-BC79-C0A56F8E611A}" presName="Name0" presStyleCnt="0">
        <dgm:presLayoutVars>
          <dgm:dir/>
          <dgm:resizeHandles val="exact"/>
        </dgm:presLayoutVars>
      </dgm:prSet>
      <dgm:spPr/>
    </dgm:pt>
    <dgm:pt modelId="{F23CD9DD-E99F-4CC8-A8EB-6E125A7F63F0}" type="pres">
      <dgm:prSet presAssocID="{1F725C5A-4239-4778-B93C-1456EC28E775}" presName="compNode" presStyleCnt="0"/>
      <dgm:spPr/>
    </dgm:pt>
    <dgm:pt modelId="{9C0BE232-BB48-4849-B122-3FA5DCEDD852}" type="pres">
      <dgm:prSet presAssocID="{1F725C5A-4239-4778-B93C-1456EC28E775}" presName="pictRect" presStyleLbl="node1" presStyleIdx="0" presStyleCnt="1" custScaleX="86984" custScaleY="98082" custLinFactNeighborX="1723" custLinFactNeighborY="1156"/>
      <dgm:spPr>
        <a:blipFill>
          <a:blip xmlns:r="http://schemas.openxmlformats.org/officeDocument/2006/relationships" r:embed="rId1"/>
          <a:srcRect/>
          <a:stretch>
            <a:fillRect t="-23000" b="-23000"/>
          </a:stretch>
        </a:blipFill>
      </dgm:spPr>
    </dgm:pt>
    <dgm:pt modelId="{18E5D161-172B-47CA-8F59-BC53120E43F2}" type="pres">
      <dgm:prSet presAssocID="{1F725C5A-4239-4778-B93C-1456EC28E775}" presName="textRect" presStyleLbl="revTx" presStyleIdx="0" presStyleCnt="1" custLinFactNeighborY="-23440">
        <dgm:presLayoutVars>
          <dgm:bulletEnabled val="1"/>
        </dgm:presLayoutVars>
      </dgm:prSet>
      <dgm:spPr/>
    </dgm:pt>
  </dgm:ptLst>
  <dgm:cxnLst>
    <dgm:cxn modelId="{F5131948-AB64-4BF6-9352-D1D7A632395D}" type="presOf" srcId="{1F725C5A-4239-4778-B93C-1456EC28E775}" destId="{18E5D161-172B-47CA-8F59-BC53120E43F2}" srcOrd="0" destOrd="0" presId="urn:microsoft.com/office/officeart/2005/8/layout/pList1#24"/>
    <dgm:cxn modelId="{B6624C8E-D7CF-41F7-B894-419139D31106}" type="presOf" srcId="{D20BF67C-C6AC-4881-BC79-C0A56F8E611A}" destId="{C77A18B1-CB00-4825-8300-7B956AC30499}" srcOrd="0" destOrd="0" presId="urn:microsoft.com/office/officeart/2005/8/layout/pList1#24"/>
    <dgm:cxn modelId="{763A6CE7-A3CE-4AFA-A4D3-6269114A18A4}" srcId="{D20BF67C-C6AC-4881-BC79-C0A56F8E611A}" destId="{1F725C5A-4239-4778-B93C-1456EC28E775}" srcOrd="0" destOrd="0" parTransId="{915498D5-E01A-4313-A558-EAF4A279A386}" sibTransId="{AD4E0665-2CD4-44BD-8F52-B8BC8B404963}"/>
    <dgm:cxn modelId="{98F80273-9C8C-43E6-953F-69A017F78751}" type="presParOf" srcId="{C77A18B1-CB00-4825-8300-7B956AC30499}" destId="{F23CD9DD-E99F-4CC8-A8EB-6E125A7F63F0}" srcOrd="0" destOrd="0" presId="urn:microsoft.com/office/officeart/2005/8/layout/pList1#24"/>
    <dgm:cxn modelId="{EBC32947-8D72-4120-8921-3D1036542C0A}" type="presParOf" srcId="{F23CD9DD-E99F-4CC8-A8EB-6E125A7F63F0}" destId="{9C0BE232-BB48-4849-B122-3FA5DCEDD852}" srcOrd="0" destOrd="0" presId="urn:microsoft.com/office/officeart/2005/8/layout/pList1#24"/>
    <dgm:cxn modelId="{2B752587-FB8A-494D-9D3C-8E3765914BC2}" type="presParOf" srcId="{F23CD9DD-E99F-4CC8-A8EB-6E125A7F63F0}" destId="{18E5D161-172B-47CA-8F59-BC53120E43F2}" srcOrd="1" destOrd="0" presId="urn:microsoft.com/office/officeart/2005/8/layout/pList1#24"/>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A6A86C6F-72E7-4EC9-86F4-D1E6C095C27C}" type="doc">
      <dgm:prSet loTypeId="urn:microsoft.com/office/officeart/2005/8/layout/pList1#2" loCatId="list" qsTypeId="urn:microsoft.com/office/officeart/2005/8/quickstyle/simple1" qsCatId="simple" csTypeId="urn:microsoft.com/office/officeart/2005/8/colors/accent1_2" csCatId="accent1" phldr="1"/>
      <dgm:spPr/>
    </dgm:pt>
    <dgm:pt modelId="{5D0EAB99-2560-41D8-9734-EA6B1C19949A}">
      <dgm:prSet phldrT="[Текст]" custT="1"/>
      <dgm:spPr/>
      <dgm:t>
        <a:bodyPr/>
        <a:lstStyle/>
        <a:p>
          <a:r>
            <a:rPr lang="ru-RU" sz="1800">
              <a:latin typeface="Arial" pitchFamily="34" charset="0"/>
              <a:cs typeface="Arial" pitchFamily="34" charset="0"/>
            </a:rPr>
            <a:t>Бук</a:t>
          </a:r>
        </a:p>
      </dgm:t>
    </dgm:pt>
    <dgm:pt modelId="{F66D4F74-53A0-4D06-9CC0-CD10D7610C41}" type="parTrans" cxnId="{A52243F8-C0ED-4465-819C-815276E4CBEE}">
      <dgm:prSet/>
      <dgm:spPr/>
      <dgm:t>
        <a:bodyPr/>
        <a:lstStyle/>
        <a:p>
          <a:endParaRPr lang="ru-RU"/>
        </a:p>
      </dgm:t>
    </dgm:pt>
    <dgm:pt modelId="{3ACB2AF7-8538-411E-98F1-0FC05B6A7CC4}" type="sibTrans" cxnId="{A52243F8-C0ED-4465-819C-815276E4CBEE}">
      <dgm:prSet/>
      <dgm:spPr/>
      <dgm:t>
        <a:bodyPr/>
        <a:lstStyle/>
        <a:p>
          <a:endParaRPr lang="ru-RU"/>
        </a:p>
      </dgm:t>
    </dgm:pt>
    <dgm:pt modelId="{581CD808-52B5-4878-A97E-D382CBC4C992}" type="pres">
      <dgm:prSet presAssocID="{A6A86C6F-72E7-4EC9-86F4-D1E6C095C27C}" presName="Name0" presStyleCnt="0">
        <dgm:presLayoutVars>
          <dgm:dir/>
          <dgm:resizeHandles val="exact"/>
        </dgm:presLayoutVars>
      </dgm:prSet>
      <dgm:spPr/>
    </dgm:pt>
    <dgm:pt modelId="{3915A902-09F1-4255-84F2-A2A98C1828B1}" type="pres">
      <dgm:prSet presAssocID="{5D0EAB99-2560-41D8-9734-EA6B1C19949A}" presName="compNode" presStyleCnt="0"/>
      <dgm:spPr/>
    </dgm:pt>
    <dgm:pt modelId="{D63F8FA1-E74F-4506-BF48-636C43BAD1D5}" type="pres">
      <dgm:prSet presAssocID="{5D0EAB99-2560-41D8-9734-EA6B1C19949A}" presName="pictRect" presStyleLbl="node1" presStyleIdx="0" presStyleCnt="1" custLinFactNeighborX="1233" custLinFactNeighborY="-1831"/>
      <dgm:spPr>
        <a:blipFill>
          <a:blip xmlns:r="http://schemas.openxmlformats.org/officeDocument/2006/relationships" r:embed="rId1"/>
          <a:srcRect/>
          <a:stretch>
            <a:fillRect t="-20000" b="-20000"/>
          </a:stretch>
        </a:blipFill>
      </dgm:spPr>
    </dgm:pt>
    <dgm:pt modelId="{3D4AAC5C-7EE6-4081-80EA-789D7B6AB690}" type="pres">
      <dgm:prSet presAssocID="{5D0EAB99-2560-41D8-9734-EA6B1C19949A}" presName="textRect" presStyleLbl="revTx" presStyleIdx="0" presStyleCnt="1">
        <dgm:presLayoutVars>
          <dgm:bulletEnabled val="1"/>
        </dgm:presLayoutVars>
      </dgm:prSet>
      <dgm:spPr/>
    </dgm:pt>
  </dgm:ptLst>
  <dgm:cxnLst>
    <dgm:cxn modelId="{9D868033-87D5-4451-B8A0-44EE8C676CB6}" type="presOf" srcId="{5D0EAB99-2560-41D8-9734-EA6B1C19949A}" destId="{3D4AAC5C-7EE6-4081-80EA-789D7B6AB690}" srcOrd="0" destOrd="0" presId="urn:microsoft.com/office/officeart/2005/8/layout/pList1#2"/>
    <dgm:cxn modelId="{E1A46FB5-DD88-4C62-BEC9-371D7240FEAC}" type="presOf" srcId="{A6A86C6F-72E7-4EC9-86F4-D1E6C095C27C}" destId="{581CD808-52B5-4878-A97E-D382CBC4C992}" srcOrd="0" destOrd="0" presId="urn:microsoft.com/office/officeart/2005/8/layout/pList1#2"/>
    <dgm:cxn modelId="{A52243F8-C0ED-4465-819C-815276E4CBEE}" srcId="{A6A86C6F-72E7-4EC9-86F4-D1E6C095C27C}" destId="{5D0EAB99-2560-41D8-9734-EA6B1C19949A}" srcOrd="0" destOrd="0" parTransId="{F66D4F74-53A0-4D06-9CC0-CD10D7610C41}" sibTransId="{3ACB2AF7-8538-411E-98F1-0FC05B6A7CC4}"/>
    <dgm:cxn modelId="{91BB9422-25CB-46BD-9094-4AC3B83C02FE}" type="presParOf" srcId="{581CD808-52B5-4878-A97E-D382CBC4C992}" destId="{3915A902-09F1-4255-84F2-A2A98C1828B1}" srcOrd="0" destOrd="0" presId="urn:microsoft.com/office/officeart/2005/8/layout/pList1#2"/>
    <dgm:cxn modelId="{C0252214-AE5C-44F9-B247-7119A6104879}" type="presParOf" srcId="{3915A902-09F1-4255-84F2-A2A98C1828B1}" destId="{D63F8FA1-E74F-4506-BF48-636C43BAD1D5}" srcOrd="0" destOrd="0" presId="urn:microsoft.com/office/officeart/2005/8/layout/pList1#2"/>
    <dgm:cxn modelId="{B47CCF03-EABA-45BD-BAC1-35AC97737C53}" type="presParOf" srcId="{3915A902-09F1-4255-84F2-A2A98C1828B1}" destId="{3D4AAC5C-7EE6-4081-80EA-789D7B6AB690}" srcOrd="1" destOrd="0" presId="urn:microsoft.com/office/officeart/2005/8/layout/pList1#2"/>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20.xml><?xml version="1.0" encoding="utf-8"?>
<dgm:dataModel xmlns:dgm="http://schemas.openxmlformats.org/drawingml/2006/diagram" xmlns:a="http://schemas.openxmlformats.org/drawingml/2006/main">
  <dgm:ptLst>
    <dgm:pt modelId="{116A0BC3-970F-4633-AFE3-0EEF49C1784A}" type="doc">
      <dgm:prSet loTypeId="urn:microsoft.com/office/officeart/2005/8/layout/pList1#25" loCatId="list" qsTypeId="urn:microsoft.com/office/officeart/2005/8/quickstyle/simple1" qsCatId="simple" csTypeId="urn:microsoft.com/office/officeart/2005/8/colors/accent1_2" csCatId="accent1" phldr="1"/>
      <dgm:spPr/>
    </dgm:pt>
    <dgm:pt modelId="{DEE1F7A8-6AE5-435D-A05E-5CDC0743FAE5}">
      <dgm:prSet phldrT="[Текст]" custT="1"/>
      <dgm:spPr/>
      <dgm:t>
        <a:bodyPr/>
        <a:lstStyle/>
        <a:p>
          <a:r>
            <a:rPr lang="ru-RU" sz="1800">
              <a:latin typeface="Arial" pitchFamily="34" charset="0"/>
              <a:cs typeface="Arial" pitchFamily="34" charset="0"/>
            </a:rPr>
            <a:t>Орех</a:t>
          </a:r>
        </a:p>
      </dgm:t>
    </dgm:pt>
    <dgm:pt modelId="{7BE3E927-AA3F-477D-83E2-BA50EB0DD266}" type="parTrans" cxnId="{BF7A6BF3-094D-4A78-93E3-218E99A89DB0}">
      <dgm:prSet/>
      <dgm:spPr/>
      <dgm:t>
        <a:bodyPr/>
        <a:lstStyle/>
        <a:p>
          <a:endParaRPr lang="ru-RU"/>
        </a:p>
      </dgm:t>
    </dgm:pt>
    <dgm:pt modelId="{D152CFCD-4D5C-4E43-AB4B-DA2CC9CEE933}" type="sibTrans" cxnId="{BF7A6BF3-094D-4A78-93E3-218E99A89DB0}">
      <dgm:prSet/>
      <dgm:spPr/>
      <dgm:t>
        <a:bodyPr/>
        <a:lstStyle/>
        <a:p>
          <a:endParaRPr lang="ru-RU"/>
        </a:p>
      </dgm:t>
    </dgm:pt>
    <dgm:pt modelId="{780BEF0A-36B4-472C-9135-B50ED914331B}" type="pres">
      <dgm:prSet presAssocID="{116A0BC3-970F-4633-AFE3-0EEF49C1784A}" presName="Name0" presStyleCnt="0">
        <dgm:presLayoutVars>
          <dgm:dir/>
          <dgm:resizeHandles val="exact"/>
        </dgm:presLayoutVars>
      </dgm:prSet>
      <dgm:spPr/>
    </dgm:pt>
    <dgm:pt modelId="{FDE7315F-B2BE-49F8-BDB7-74A77A1E6851}" type="pres">
      <dgm:prSet presAssocID="{DEE1F7A8-6AE5-435D-A05E-5CDC0743FAE5}" presName="compNode" presStyleCnt="0"/>
      <dgm:spPr/>
    </dgm:pt>
    <dgm:pt modelId="{800B5C2B-52FD-422A-91BE-AB2FCA81EF5C}" type="pres">
      <dgm:prSet presAssocID="{DEE1F7A8-6AE5-435D-A05E-5CDC0743FAE5}" presName="pictRect" presStyleLbl="node1" presStyleIdx="0" presStyleCnt="1" custScaleX="94031" custScaleY="107172" custLinFactNeighborX="-5532" custLinFactNeighborY="987"/>
      <dgm:spPr>
        <a:blipFill>
          <a:blip xmlns:r="http://schemas.openxmlformats.org/officeDocument/2006/relationships" r:embed="rId1"/>
          <a:srcRect/>
          <a:stretch>
            <a:fillRect t="-20000" b="-20000"/>
          </a:stretch>
        </a:blipFill>
      </dgm:spPr>
    </dgm:pt>
    <dgm:pt modelId="{8757F6DF-5567-4F1F-BC74-527F82F5C257}" type="pres">
      <dgm:prSet presAssocID="{DEE1F7A8-6AE5-435D-A05E-5CDC0743FAE5}" presName="textRect" presStyleLbl="revTx" presStyleIdx="0" presStyleCnt="1" custScaleX="111628" custScaleY="90884" custLinFactNeighborX="-7908">
        <dgm:presLayoutVars>
          <dgm:bulletEnabled val="1"/>
        </dgm:presLayoutVars>
      </dgm:prSet>
      <dgm:spPr/>
    </dgm:pt>
  </dgm:ptLst>
  <dgm:cxnLst>
    <dgm:cxn modelId="{7761E48A-6D4F-491C-89DC-2D8DF6B8FE92}" type="presOf" srcId="{116A0BC3-970F-4633-AFE3-0EEF49C1784A}" destId="{780BEF0A-36B4-472C-9135-B50ED914331B}" srcOrd="0" destOrd="0" presId="urn:microsoft.com/office/officeart/2005/8/layout/pList1#25"/>
    <dgm:cxn modelId="{2E3CCCE5-ECBE-4D20-A85A-9CFC655E93CF}" type="presOf" srcId="{DEE1F7A8-6AE5-435D-A05E-5CDC0743FAE5}" destId="{8757F6DF-5567-4F1F-BC74-527F82F5C257}" srcOrd="0" destOrd="0" presId="urn:microsoft.com/office/officeart/2005/8/layout/pList1#25"/>
    <dgm:cxn modelId="{BF7A6BF3-094D-4A78-93E3-218E99A89DB0}" srcId="{116A0BC3-970F-4633-AFE3-0EEF49C1784A}" destId="{DEE1F7A8-6AE5-435D-A05E-5CDC0743FAE5}" srcOrd="0" destOrd="0" parTransId="{7BE3E927-AA3F-477D-83E2-BA50EB0DD266}" sibTransId="{D152CFCD-4D5C-4E43-AB4B-DA2CC9CEE933}"/>
    <dgm:cxn modelId="{0DBA098E-7FC0-4407-B1D3-6658E8C14278}" type="presParOf" srcId="{780BEF0A-36B4-472C-9135-B50ED914331B}" destId="{FDE7315F-B2BE-49F8-BDB7-74A77A1E6851}" srcOrd="0" destOrd="0" presId="urn:microsoft.com/office/officeart/2005/8/layout/pList1#25"/>
    <dgm:cxn modelId="{7021580F-DAF3-4B91-8B63-024567C2AA02}" type="presParOf" srcId="{FDE7315F-B2BE-49F8-BDB7-74A77A1E6851}" destId="{800B5C2B-52FD-422A-91BE-AB2FCA81EF5C}" srcOrd="0" destOrd="0" presId="urn:microsoft.com/office/officeart/2005/8/layout/pList1#25"/>
    <dgm:cxn modelId="{49578A26-417D-453F-AEAD-F37B14B362C3}" type="presParOf" srcId="{FDE7315F-B2BE-49F8-BDB7-74A77A1E6851}" destId="{8757F6DF-5567-4F1F-BC74-527F82F5C257}" srcOrd="1" destOrd="0" presId="urn:microsoft.com/office/officeart/2005/8/layout/pList1#25"/>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21.xml><?xml version="1.0" encoding="utf-8"?>
<dgm:dataModel xmlns:dgm="http://schemas.openxmlformats.org/drawingml/2006/diagram" xmlns:a="http://schemas.openxmlformats.org/drawingml/2006/main">
  <dgm:ptLst>
    <dgm:pt modelId="{116A0BC3-970F-4633-AFE3-0EEF49C1784A}" type="doc">
      <dgm:prSet loTypeId="urn:microsoft.com/office/officeart/2005/8/layout/pList1#5" loCatId="list" qsTypeId="urn:microsoft.com/office/officeart/2005/8/quickstyle/simple1" qsCatId="simple" csTypeId="urn:microsoft.com/office/officeart/2005/8/colors/accent1_2" csCatId="accent1" phldr="1"/>
      <dgm:spPr/>
    </dgm:pt>
    <dgm:pt modelId="{DEE1F7A8-6AE5-435D-A05E-5CDC0743FAE5}">
      <dgm:prSet phldrT="[Текст]" custT="1"/>
      <dgm:spPr/>
      <dgm:t>
        <a:bodyPr/>
        <a:lstStyle/>
        <a:p>
          <a:r>
            <a:rPr lang="ru-RU" sz="1800">
              <a:latin typeface="Arial" pitchFamily="34" charset="0"/>
              <a:cs typeface="Arial" pitchFamily="34" charset="0"/>
            </a:rPr>
            <a:t>Орех</a:t>
          </a:r>
        </a:p>
      </dgm:t>
    </dgm:pt>
    <dgm:pt modelId="{7BE3E927-AA3F-477D-83E2-BA50EB0DD266}" type="parTrans" cxnId="{BF7A6BF3-094D-4A78-93E3-218E99A89DB0}">
      <dgm:prSet/>
      <dgm:spPr/>
      <dgm:t>
        <a:bodyPr/>
        <a:lstStyle/>
        <a:p>
          <a:endParaRPr lang="ru-RU"/>
        </a:p>
      </dgm:t>
    </dgm:pt>
    <dgm:pt modelId="{D152CFCD-4D5C-4E43-AB4B-DA2CC9CEE933}" type="sibTrans" cxnId="{BF7A6BF3-094D-4A78-93E3-218E99A89DB0}">
      <dgm:prSet/>
      <dgm:spPr/>
      <dgm:t>
        <a:bodyPr/>
        <a:lstStyle/>
        <a:p>
          <a:endParaRPr lang="ru-RU"/>
        </a:p>
      </dgm:t>
    </dgm:pt>
    <dgm:pt modelId="{780BEF0A-36B4-472C-9135-B50ED914331B}" type="pres">
      <dgm:prSet presAssocID="{116A0BC3-970F-4633-AFE3-0EEF49C1784A}" presName="Name0" presStyleCnt="0">
        <dgm:presLayoutVars>
          <dgm:dir/>
          <dgm:resizeHandles val="exact"/>
        </dgm:presLayoutVars>
      </dgm:prSet>
      <dgm:spPr/>
    </dgm:pt>
    <dgm:pt modelId="{FDE7315F-B2BE-49F8-BDB7-74A77A1E6851}" type="pres">
      <dgm:prSet presAssocID="{DEE1F7A8-6AE5-435D-A05E-5CDC0743FAE5}" presName="compNode" presStyleCnt="0"/>
      <dgm:spPr/>
    </dgm:pt>
    <dgm:pt modelId="{800B5C2B-52FD-422A-91BE-AB2FCA81EF5C}" type="pres">
      <dgm:prSet presAssocID="{DEE1F7A8-6AE5-435D-A05E-5CDC0743FAE5}" presName="pictRect" presStyleLbl="node1" presStyleIdx="0" presStyleCnt="1" custScaleX="100098" custScaleY="107172" custLinFactNeighborX="-5532" custLinFactNeighborY="987"/>
      <dgm:spPr>
        <a:blipFill>
          <a:blip xmlns:r="http://schemas.openxmlformats.org/officeDocument/2006/relationships" r:embed="rId1"/>
          <a:srcRect/>
          <a:stretch>
            <a:fillRect t="-20000" b="-20000"/>
          </a:stretch>
        </a:blipFill>
      </dgm:spPr>
    </dgm:pt>
    <dgm:pt modelId="{8757F6DF-5567-4F1F-BC74-527F82F5C257}" type="pres">
      <dgm:prSet presAssocID="{DEE1F7A8-6AE5-435D-A05E-5CDC0743FAE5}" presName="textRect" presStyleLbl="revTx" presStyleIdx="0" presStyleCnt="1" custScaleX="111628" custScaleY="90884" custLinFactNeighborX="-7908">
        <dgm:presLayoutVars>
          <dgm:bulletEnabled val="1"/>
        </dgm:presLayoutVars>
      </dgm:prSet>
      <dgm:spPr/>
    </dgm:pt>
  </dgm:ptLst>
  <dgm:cxnLst>
    <dgm:cxn modelId="{3D1C97A4-3600-4E49-8DAA-95123C6D1896}" type="presOf" srcId="{DEE1F7A8-6AE5-435D-A05E-5CDC0743FAE5}" destId="{8757F6DF-5567-4F1F-BC74-527F82F5C257}" srcOrd="0" destOrd="0" presId="urn:microsoft.com/office/officeart/2005/8/layout/pList1#5"/>
    <dgm:cxn modelId="{BFC3F2E7-CA98-4CB3-AE6D-82E857C7F8E6}" type="presOf" srcId="{116A0BC3-970F-4633-AFE3-0EEF49C1784A}" destId="{780BEF0A-36B4-472C-9135-B50ED914331B}" srcOrd="0" destOrd="0" presId="urn:microsoft.com/office/officeart/2005/8/layout/pList1#5"/>
    <dgm:cxn modelId="{BF7A6BF3-094D-4A78-93E3-218E99A89DB0}" srcId="{116A0BC3-970F-4633-AFE3-0EEF49C1784A}" destId="{DEE1F7A8-6AE5-435D-A05E-5CDC0743FAE5}" srcOrd="0" destOrd="0" parTransId="{7BE3E927-AA3F-477D-83E2-BA50EB0DD266}" sibTransId="{D152CFCD-4D5C-4E43-AB4B-DA2CC9CEE933}"/>
    <dgm:cxn modelId="{6D55C400-7127-4F4B-9448-4F81EB9AD65E}" type="presParOf" srcId="{780BEF0A-36B4-472C-9135-B50ED914331B}" destId="{FDE7315F-B2BE-49F8-BDB7-74A77A1E6851}" srcOrd="0" destOrd="0" presId="urn:microsoft.com/office/officeart/2005/8/layout/pList1#5"/>
    <dgm:cxn modelId="{2FA5C8BD-C92A-4B11-B23D-9B508A5A301D}" type="presParOf" srcId="{FDE7315F-B2BE-49F8-BDB7-74A77A1E6851}" destId="{800B5C2B-52FD-422A-91BE-AB2FCA81EF5C}" srcOrd="0" destOrd="0" presId="urn:microsoft.com/office/officeart/2005/8/layout/pList1#5"/>
    <dgm:cxn modelId="{63362CFD-D36C-414F-9ED3-E0236783481C}" type="presParOf" srcId="{FDE7315F-B2BE-49F8-BDB7-74A77A1E6851}" destId="{8757F6DF-5567-4F1F-BC74-527F82F5C257}" srcOrd="1" destOrd="0" presId="urn:microsoft.com/office/officeart/2005/8/layout/pList1#5"/>
  </dgm:cxnLst>
  <dgm:bg/>
  <dgm:whole/>
  <dgm:extLst>
    <a:ext uri="http://schemas.microsoft.com/office/drawing/2008/diagram">
      <dsp:dataModelExt xmlns:dsp="http://schemas.microsoft.com/office/drawing/2008/diagram" relId="rId9"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CB4B02EE-041D-4DE2-A7A0-D12B3483B5BA}" type="doc">
      <dgm:prSet loTypeId="urn:microsoft.com/office/officeart/2005/8/layout/pList1#3" loCatId="list" qsTypeId="urn:microsoft.com/office/officeart/2005/8/quickstyle/simple1" qsCatId="simple" csTypeId="urn:microsoft.com/office/officeart/2005/8/colors/accent1_2" csCatId="accent1" phldr="1"/>
      <dgm:spPr/>
    </dgm:pt>
    <dgm:pt modelId="{7A903D2E-FD05-4B91-9EE9-70744D539502}">
      <dgm:prSet phldrT="[Текст]" custT="1"/>
      <dgm:spPr/>
      <dgm:t>
        <a:bodyPr/>
        <a:lstStyle/>
        <a:p>
          <a:r>
            <a:rPr lang="ru-RU" sz="1800">
              <a:latin typeface="Arial" pitchFamily="34" charset="0"/>
              <a:cs typeface="Arial" pitchFamily="34" charset="0"/>
            </a:rPr>
            <a:t>Венге</a:t>
          </a:r>
        </a:p>
      </dgm:t>
    </dgm:pt>
    <dgm:pt modelId="{FD792447-8CD8-4E79-852F-C536C7631B49}" type="parTrans" cxnId="{2A0FB4B2-97BE-4447-B202-6A178B1946F0}">
      <dgm:prSet/>
      <dgm:spPr/>
      <dgm:t>
        <a:bodyPr/>
        <a:lstStyle/>
        <a:p>
          <a:endParaRPr lang="ru-RU"/>
        </a:p>
      </dgm:t>
    </dgm:pt>
    <dgm:pt modelId="{C5F77DF6-DC9D-49B9-A62D-3FB5BDDF566F}" type="sibTrans" cxnId="{2A0FB4B2-97BE-4447-B202-6A178B1946F0}">
      <dgm:prSet/>
      <dgm:spPr/>
      <dgm:t>
        <a:bodyPr/>
        <a:lstStyle/>
        <a:p>
          <a:endParaRPr lang="ru-RU"/>
        </a:p>
      </dgm:t>
    </dgm:pt>
    <dgm:pt modelId="{C9EA8718-04D4-422E-A705-7A2411F313EB}" type="pres">
      <dgm:prSet presAssocID="{CB4B02EE-041D-4DE2-A7A0-D12B3483B5BA}" presName="Name0" presStyleCnt="0">
        <dgm:presLayoutVars>
          <dgm:dir/>
          <dgm:resizeHandles val="exact"/>
        </dgm:presLayoutVars>
      </dgm:prSet>
      <dgm:spPr/>
    </dgm:pt>
    <dgm:pt modelId="{8E8C6C90-7040-463E-9386-0B759F25DB19}" type="pres">
      <dgm:prSet presAssocID="{7A903D2E-FD05-4B91-9EE9-70744D539502}" presName="compNode" presStyleCnt="0"/>
      <dgm:spPr/>
    </dgm:pt>
    <dgm:pt modelId="{A6541296-E4D3-4065-B9C5-804AAEB683B2}" type="pres">
      <dgm:prSet presAssocID="{7A903D2E-FD05-4B91-9EE9-70744D539502}" presName="pictRect" presStyleLbl="node1" presStyleIdx="0" presStyleCnt="1" custLinFactNeighborX="0"/>
      <dgm:spPr>
        <a:blipFill>
          <a:blip xmlns:r="http://schemas.openxmlformats.org/officeDocument/2006/relationships" r:embed="rId1"/>
          <a:srcRect/>
          <a:stretch>
            <a:fillRect t="-23000" b="-23000"/>
          </a:stretch>
        </a:blipFill>
      </dgm:spPr>
    </dgm:pt>
    <dgm:pt modelId="{D2C6F1CD-C91B-4A1C-881D-0A2A4AD02621}" type="pres">
      <dgm:prSet presAssocID="{7A903D2E-FD05-4B91-9EE9-70744D539502}" presName="textRect" presStyleLbl="revTx" presStyleIdx="0" presStyleCnt="1">
        <dgm:presLayoutVars>
          <dgm:bulletEnabled val="1"/>
        </dgm:presLayoutVars>
      </dgm:prSet>
      <dgm:spPr/>
    </dgm:pt>
  </dgm:ptLst>
  <dgm:cxnLst>
    <dgm:cxn modelId="{1746881B-75CE-4DA1-A397-7C2279349DCE}" type="presOf" srcId="{7A903D2E-FD05-4B91-9EE9-70744D539502}" destId="{D2C6F1CD-C91B-4A1C-881D-0A2A4AD02621}" srcOrd="0" destOrd="0" presId="urn:microsoft.com/office/officeart/2005/8/layout/pList1#3"/>
    <dgm:cxn modelId="{138F4862-C611-45F3-9C32-20BF52F61AB2}" type="presOf" srcId="{CB4B02EE-041D-4DE2-A7A0-D12B3483B5BA}" destId="{C9EA8718-04D4-422E-A705-7A2411F313EB}" srcOrd="0" destOrd="0" presId="urn:microsoft.com/office/officeart/2005/8/layout/pList1#3"/>
    <dgm:cxn modelId="{2A0FB4B2-97BE-4447-B202-6A178B1946F0}" srcId="{CB4B02EE-041D-4DE2-A7A0-D12B3483B5BA}" destId="{7A903D2E-FD05-4B91-9EE9-70744D539502}" srcOrd="0" destOrd="0" parTransId="{FD792447-8CD8-4E79-852F-C536C7631B49}" sibTransId="{C5F77DF6-DC9D-49B9-A62D-3FB5BDDF566F}"/>
    <dgm:cxn modelId="{9EB778F4-4683-4BA0-811E-0CFD65A408A5}" type="presParOf" srcId="{C9EA8718-04D4-422E-A705-7A2411F313EB}" destId="{8E8C6C90-7040-463E-9386-0B759F25DB19}" srcOrd="0" destOrd="0" presId="urn:microsoft.com/office/officeart/2005/8/layout/pList1#3"/>
    <dgm:cxn modelId="{7781EC1A-EE5E-4A0B-A815-78E99F84518E}" type="presParOf" srcId="{8E8C6C90-7040-463E-9386-0B759F25DB19}" destId="{A6541296-E4D3-4065-B9C5-804AAEB683B2}" srcOrd="0" destOrd="0" presId="urn:microsoft.com/office/officeart/2005/8/layout/pList1#3"/>
    <dgm:cxn modelId="{D9B929EE-8921-4AB3-BE99-6FCEC2602991}" type="presParOf" srcId="{8E8C6C90-7040-463E-9386-0B759F25DB19}" destId="{D2C6F1CD-C91B-4A1C-881D-0A2A4AD02621}" srcOrd="1" destOrd="0" presId="urn:microsoft.com/office/officeart/2005/8/layout/pList1#3"/>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D20BF67C-C6AC-4881-BC79-C0A56F8E611A}" type="doc">
      <dgm:prSet loTypeId="urn:microsoft.com/office/officeart/2005/8/layout/pList1#4" loCatId="list" qsTypeId="urn:microsoft.com/office/officeart/2005/8/quickstyle/simple1" qsCatId="simple" csTypeId="urn:microsoft.com/office/officeart/2005/8/colors/accent1_2" csCatId="accent1" phldr="1"/>
      <dgm:spPr/>
    </dgm:pt>
    <dgm:pt modelId="{1F725C5A-4239-4778-B93C-1456EC28E775}">
      <dgm:prSet phldrT="[Текст]" custT="1"/>
      <dgm:spPr/>
      <dgm:t>
        <a:bodyPr/>
        <a:lstStyle/>
        <a:p>
          <a:r>
            <a:rPr lang="ru-RU" sz="1800">
              <a:latin typeface="Arial" pitchFamily="34" charset="0"/>
              <a:cs typeface="Arial" pitchFamily="34" charset="0"/>
            </a:rPr>
            <a:t>Дуб</a:t>
          </a:r>
        </a:p>
      </dgm:t>
    </dgm:pt>
    <dgm:pt modelId="{915498D5-E01A-4313-A558-EAF4A279A386}" type="parTrans" cxnId="{763A6CE7-A3CE-4AFA-A4D3-6269114A18A4}">
      <dgm:prSet/>
      <dgm:spPr/>
      <dgm:t>
        <a:bodyPr/>
        <a:lstStyle/>
        <a:p>
          <a:endParaRPr lang="ru-RU"/>
        </a:p>
      </dgm:t>
    </dgm:pt>
    <dgm:pt modelId="{AD4E0665-2CD4-44BD-8F52-B8BC8B404963}" type="sibTrans" cxnId="{763A6CE7-A3CE-4AFA-A4D3-6269114A18A4}">
      <dgm:prSet/>
      <dgm:spPr/>
      <dgm:t>
        <a:bodyPr/>
        <a:lstStyle/>
        <a:p>
          <a:endParaRPr lang="ru-RU"/>
        </a:p>
      </dgm:t>
    </dgm:pt>
    <dgm:pt modelId="{C77A18B1-CB00-4825-8300-7B956AC30499}" type="pres">
      <dgm:prSet presAssocID="{D20BF67C-C6AC-4881-BC79-C0A56F8E611A}" presName="Name0" presStyleCnt="0">
        <dgm:presLayoutVars>
          <dgm:dir/>
          <dgm:resizeHandles val="exact"/>
        </dgm:presLayoutVars>
      </dgm:prSet>
      <dgm:spPr/>
    </dgm:pt>
    <dgm:pt modelId="{F23CD9DD-E99F-4CC8-A8EB-6E125A7F63F0}" type="pres">
      <dgm:prSet presAssocID="{1F725C5A-4239-4778-B93C-1456EC28E775}" presName="compNode" presStyleCnt="0"/>
      <dgm:spPr/>
    </dgm:pt>
    <dgm:pt modelId="{9C0BE232-BB48-4849-B122-3FA5DCEDD852}" type="pres">
      <dgm:prSet presAssocID="{1F725C5A-4239-4778-B93C-1456EC28E775}" presName="pictRect" presStyleLbl="node1" presStyleIdx="0" presStyleCnt="1" custScaleX="113543" custScaleY="113691" custLinFactNeighborX="29276" custLinFactNeighborY="-23"/>
      <dgm:spPr>
        <a:blipFill>
          <a:blip xmlns:r="http://schemas.openxmlformats.org/officeDocument/2006/relationships" r:embed="rId1"/>
          <a:srcRect/>
          <a:stretch>
            <a:fillRect t="-23000" b="-23000"/>
          </a:stretch>
        </a:blipFill>
      </dgm:spPr>
    </dgm:pt>
    <dgm:pt modelId="{18E5D161-172B-47CA-8F59-BC53120E43F2}" type="pres">
      <dgm:prSet presAssocID="{1F725C5A-4239-4778-B93C-1456EC28E775}" presName="textRect" presStyleLbl="revTx" presStyleIdx="0" presStyleCnt="1" custLinFactNeighborX="11214">
        <dgm:presLayoutVars>
          <dgm:bulletEnabled val="1"/>
        </dgm:presLayoutVars>
      </dgm:prSet>
      <dgm:spPr/>
    </dgm:pt>
  </dgm:ptLst>
  <dgm:cxnLst>
    <dgm:cxn modelId="{4B1F5461-CE55-495B-B980-4A38167DE321}" type="presOf" srcId="{1F725C5A-4239-4778-B93C-1456EC28E775}" destId="{18E5D161-172B-47CA-8F59-BC53120E43F2}" srcOrd="0" destOrd="0" presId="urn:microsoft.com/office/officeart/2005/8/layout/pList1#4"/>
    <dgm:cxn modelId="{18C19182-7E06-485A-B817-2116E266A917}" type="presOf" srcId="{D20BF67C-C6AC-4881-BC79-C0A56F8E611A}" destId="{C77A18B1-CB00-4825-8300-7B956AC30499}" srcOrd="0" destOrd="0" presId="urn:microsoft.com/office/officeart/2005/8/layout/pList1#4"/>
    <dgm:cxn modelId="{763A6CE7-A3CE-4AFA-A4D3-6269114A18A4}" srcId="{D20BF67C-C6AC-4881-BC79-C0A56F8E611A}" destId="{1F725C5A-4239-4778-B93C-1456EC28E775}" srcOrd="0" destOrd="0" parTransId="{915498D5-E01A-4313-A558-EAF4A279A386}" sibTransId="{AD4E0665-2CD4-44BD-8F52-B8BC8B404963}"/>
    <dgm:cxn modelId="{8231F923-D893-47E9-B4BB-9C4345604364}" type="presParOf" srcId="{C77A18B1-CB00-4825-8300-7B956AC30499}" destId="{F23CD9DD-E99F-4CC8-A8EB-6E125A7F63F0}" srcOrd="0" destOrd="0" presId="urn:microsoft.com/office/officeart/2005/8/layout/pList1#4"/>
    <dgm:cxn modelId="{04F010BF-C11A-48FF-8020-9464E70B5668}" type="presParOf" srcId="{F23CD9DD-E99F-4CC8-A8EB-6E125A7F63F0}" destId="{9C0BE232-BB48-4849-B122-3FA5DCEDD852}" srcOrd="0" destOrd="0" presId="urn:microsoft.com/office/officeart/2005/8/layout/pList1#4"/>
    <dgm:cxn modelId="{38E4E97E-4992-4B6F-85F0-024781870544}" type="presParOf" srcId="{F23CD9DD-E99F-4CC8-A8EB-6E125A7F63F0}" destId="{18E5D161-172B-47CA-8F59-BC53120E43F2}" srcOrd="1" destOrd="0" presId="urn:microsoft.com/office/officeart/2005/8/layout/pList1#4"/>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116A0BC3-970F-4633-AFE3-0EEF49C1784A}" type="doc">
      <dgm:prSet loTypeId="urn:microsoft.com/office/officeart/2005/8/layout/pList1#5" loCatId="list" qsTypeId="urn:microsoft.com/office/officeart/2005/8/quickstyle/simple1" qsCatId="simple" csTypeId="urn:microsoft.com/office/officeart/2005/8/colors/accent1_2" csCatId="accent1" phldr="1"/>
      <dgm:spPr/>
    </dgm:pt>
    <dgm:pt modelId="{DEE1F7A8-6AE5-435D-A05E-5CDC0743FAE5}">
      <dgm:prSet phldrT="[Текст]" custT="1"/>
      <dgm:spPr/>
      <dgm:t>
        <a:bodyPr/>
        <a:lstStyle/>
        <a:p>
          <a:r>
            <a:rPr lang="ru-RU" sz="1800">
              <a:latin typeface="Arial" pitchFamily="34" charset="0"/>
              <a:cs typeface="Arial" pitchFamily="34" charset="0"/>
            </a:rPr>
            <a:t>Орех</a:t>
          </a:r>
        </a:p>
      </dgm:t>
    </dgm:pt>
    <dgm:pt modelId="{7BE3E927-AA3F-477D-83E2-BA50EB0DD266}" type="parTrans" cxnId="{BF7A6BF3-094D-4A78-93E3-218E99A89DB0}">
      <dgm:prSet/>
      <dgm:spPr/>
      <dgm:t>
        <a:bodyPr/>
        <a:lstStyle/>
        <a:p>
          <a:endParaRPr lang="ru-RU"/>
        </a:p>
      </dgm:t>
    </dgm:pt>
    <dgm:pt modelId="{D152CFCD-4D5C-4E43-AB4B-DA2CC9CEE933}" type="sibTrans" cxnId="{BF7A6BF3-094D-4A78-93E3-218E99A89DB0}">
      <dgm:prSet/>
      <dgm:spPr/>
      <dgm:t>
        <a:bodyPr/>
        <a:lstStyle/>
        <a:p>
          <a:endParaRPr lang="ru-RU"/>
        </a:p>
      </dgm:t>
    </dgm:pt>
    <dgm:pt modelId="{780BEF0A-36B4-472C-9135-B50ED914331B}" type="pres">
      <dgm:prSet presAssocID="{116A0BC3-970F-4633-AFE3-0EEF49C1784A}" presName="Name0" presStyleCnt="0">
        <dgm:presLayoutVars>
          <dgm:dir/>
          <dgm:resizeHandles val="exact"/>
        </dgm:presLayoutVars>
      </dgm:prSet>
      <dgm:spPr/>
    </dgm:pt>
    <dgm:pt modelId="{FDE7315F-B2BE-49F8-BDB7-74A77A1E6851}" type="pres">
      <dgm:prSet presAssocID="{DEE1F7A8-6AE5-435D-A05E-5CDC0743FAE5}" presName="compNode" presStyleCnt="0"/>
      <dgm:spPr/>
    </dgm:pt>
    <dgm:pt modelId="{800B5C2B-52FD-422A-91BE-AB2FCA81EF5C}" type="pres">
      <dgm:prSet presAssocID="{DEE1F7A8-6AE5-435D-A05E-5CDC0743FAE5}" presName="pictRect" presStyleLbl="node1" presStyleIdx="0" presStyleCnt="1" custScaleX="100098" custScaleY="107172" custLinFactNeighborX="-5532" custLinFactNeighborY="987"/>
      <dgm:spPr>
        <a:blipFill>
          <a:blip xmlns:r="http://schemas.openxmlformats.org/officeDocument/2006/relationships" r:embed="rId1"/>
          <a:srcRect/>
          <a:stretch>
            <a:fillRect t="-20000" b="-20000"/>
          </a:stretch>
        </a:blipFill>
      </dgm:spPr>
    </dgm:pt>
    <dgm:pt modelId="{8757F6DF-5567-4F1F-BC74-527F82F5C257}" type="pres">
      <dgm:prSet presAssocID="{DEE1F7A8-6AE5-435D-A05E-5CDC0743FAE5}" presName="textRect" presStyleLbl="revTx" presStyleIdx="0" presStyleCnt="1" custScaleX="111628" custScaleY="90884" custLinFactNeighborX="-7908">
        <dgm:presLayoutVars>
          <dgm:bulletEnabled val="1"/>
        </dgm:presLayoutVars>
      </dgm:prSet>
      <dgm:spPr/>
    </dgm:pt>
  </dgm:ptLst>
  <dgm:cxnLst>
    <dgm:cxn modelId="{31890D0E-6E79-49DA-A3A4-742A703B5324}" type="presOf" srcId="{116A0BC3-970F-4633-AFE3-0EEF49C1784A}" destId="{780BEF0A-36B4-472C-9135-B50ED914331B}" srcOrd="0" destOrd="0" presId="urn:microsoft.com/office/officeart/2005/8/layout/pList1#5"/>
    <dgm:cxn modelId="{6E3E465C-2505-4459-A9DF-C28C37262D2F}" type="presOf" srcId="{DEE1F7A8-6AE5-435D-A05E-5CDC0743FAE5}" destId="{8757F6DF-5567-4F1F-BC74-527F82F5C257}" srcOrd="0" destOrd="0" presId="urn:microsoft.com/office/officeart/2005/8/layout/pList1#5"/>
    <dgm:cxn modelId="{BF7A6BF3-094D-4A78-93E3-218E99A89DB0}" srcId="{116A0BC3-970F-4633-AFE3-0EEF49C1784A}" destId="{DEE1F7A8-6AE5-435D-A05E-5CDC0743FAE5}" srcOrd="0" destOrd="0" parTransId="{7BE3E927-AA3F-477D-83E2-BA50EB0DD266}" sibTransId="{D152CFCD-4D5C-4E43-AB4B-DA2CC9CEE933}"/>
    <dgm:cxn modelId="{22C53C04-B807-4ADA-9586-5C71CF82EABC}" type="presParOf" srcId="{780BEF0A-36B4-472C-9135-B50ED914331B}" destId="{FDE7315F-B2BE-49F8-BDB7-74A77A1E6851}" srcOrd="0" destOrd="0" presId="urn:microsoft.com/office/officeart/2005/8/layout/pList1#5"/>
    <dgm:cxn modelId="{9FFCE212-E38A-4437-8463-AD8BE618FDAA}" type="presParOf" srcId="{FDE7315F-B2BE-49F8-BDB7-74A77A1E6851}" destId="{800B5C2B-52FD-422A-91BE-AB2FCA81EF5C}" srcOrd="0" destOrd="0" presId="urn:microsoft.com/office/officeart/2005/8/layout/pList1#5"/>
    <dgm:cxn modelId="{9DE7FFCF-7EA0-458C-B714-2F458CD007F2}" type="presParOf" srcId="{FDE7315F-B2BE-49F8-BDB7-74A77A1E6851}" destId="{8757F6DF-5567-4F1F-BC74-527F82F5C257}" srcOrd="1" destOrd="0" presId="urn:microsoft.com/office/officeart/2005/8/layout/pList1#5"/>
  </dgm:cxnLst>
  <dgm:bg/>
  <dgm:whole/>
  <dgm:extLst>
    <a:ext uri="http://schemas.microsoft.com/office/drawing/2008/diagram">
      <dsp:dataModelExt xmlns:dsp="http://schemas.microsoft.com/office/drawing/2008/diagram" relId="rId25"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DC16144F-FF67-4D28-BA33-6A2023E7DDF4}" type="doc">
      <dgm:prSet loTypeId="urn:microsoft.com/office/officeart/2005/8/layout/pList1#6" loCatId="list" qsTypeId="urn:microsoft.com/office/officeart/2005/8/quickstyle/simple1" qsCatId="simple" csTypeId="urn:microsoft.com/office/officeart/2005/8/colors/accent1_2" csCatId="accent1" phldr="1"/>
      <dgm:spPr/>
    </dgm:pt>
    <dgm:pt modelId="{CBE326CE-6B54-4C04-8A4D-BACCC0ED3163}">
      <dgm:prSet phldrT="[Текст]" custT="1"/>
      <dgm:spPr/>
      <dgm:t>
        <a:bodyPr/>
        <a:lstStyle/>
        <a:p>
          <a:r>
            <a:rPr lang="ru-RU" sz="1800">
              <a:latin typeface="Arial" pitchFamily="34" charset="0"/>
              <a:cs typeface="Arial" pitchFamily="34" charset="0"/>
            </a:rPr>
            <a:t>Серый</a:t>
          </a:r>
        </a:p>
      </dgm:t>
    </dgm:pt>
    <dgm:pt modelId="{5E919F8A-CDB9-42B4-88CA-B15712975473}" type="parTrans" cxnId="{7D9BD3E2-8A21-47DF-8417-4271DBD3159F}">
      <dgm:prSet/>
      <dgm:spPr/>
      <dgm:t>
        <a:bodyPr/>
        <a:lstStyle/>
        <a:p>
          <a:endParaRPr lang="ru-RU"/>
        </a:p>
      </dgm:t>
    </dgm:pt>
    <dgm:pt modelId="{CCEA36BE-9921-4540-BBE0-FA35AB0B83E0}" type="sibTrans" cxnId="{7D9BD3E2-8A21-47DF-8417-4271DBD3159F}">
      <dgm:prSet/>
      <dgm:spPr/>
      <dgm:t>
        <a:bodyPr/>
        <a:lstStyle/>
        <a:p>
          <a:endParaRPr lang="ru-RU"/>
        </a:p>
      </dgm:t>
    </dgm:pt>
    <dgm:pt modelId="{1081508E-C43C-4E6D-BE4E-74E58D33CD78}" type="pres">
      <dgm:prSet presAssocID="{DC16144F-FF67-4D28-BA33-6A2023E7DDF4}" presName="Name0" presStyleCnt="0">
        <dgm:presLayoutVars>
          <dgm:dir/>
          <dgm:resizeHandles val="exact"/>
        </dgm:presLayoutVars>
      </dgm:prSet>
      <dgm:spPr/>
    </dgm:pt>
    <dgm:pt modelId="{A368F56D-416C-4739-A216-4FC8715BBFCD}" type="pres">
      <dgm:prSet presAssocID="{CBE326CE-6B54-4C04-8A4D-BACCC0ED3163}" presName="compNode" presStyleCnt="0"/>
      <dgm:spPr/>
    </dgm:pt>
    <dgm:pt modelId="{348BB11D-EBB7-4ED9-A431-8953E1C8093D}" type="pres">
      <dgm:prSet presAssocID="{CBE326CE-6B54-4C04-8A4D-BACCC0ED3163}" presName="pictRect" presStyleLbl="node1" presStyleIdx="0" presStyleCnt="1" custScaleX="67226" custScaleY="78954" custLinFactNeighborX="514" custLinFactNeighborY="14268"/>
      <dgm:spPr>
        <a:blipFill>
          <a:blip xmlns:r="http://schemas.openxmlformats.org/officeDocument/2006/relationships" r:embed="rId1"/>
          <a:srcRect/>
          <a:stretch>
            <a:fillRect t="-20000" b="-20000"/>
          </a:stretch>
        </a:blipFill>
      </dgm:spPr>
    </dgm:pt>
    <dgm:pt modelId="{9D2D91AE-CB1C-4514-A1E5-EE7A6459D7F5}" type="pres">
      <dgm:prSet presAssocID="{CBE326CE-6B54-4C04-8A4D-BACCC0ED3163}" presName="textRect" presStyleLbl="revTx" presStyleIdx="0" presStyleCnt="1" custLinFactNeighborX="21" custLinFactNeighborY="1923">
        <dgm:presLayoutVars>
          <dgm:bulletEnabled val="1"/>
        </dgm:presLayoutVars>
      </dgm:prSet>
      <dgm:spPr/>
    </dgm:pt>
  </dgm:ptLst>
  <dgm:cxnLst>
    <dgm:cxn modelId="{1F4D2701-6BB7-4475-9F7C-146E21C9C37D}" type="presOf" srcId="{CBE326CE-6B54-4C04-8A4D-BACCC0ED3163}" destId="{9D2D91AE-CB1C-4514-A1E5-EE7A6459D7F5}" srcOrd="0" destOrd="0" presId="urn:microsoft.com/office/officeart/2005/8/layout/pList1#6"/>
    <dgm:cxn modelId="{94FE982B-1730-41C0-B5AC-710FFCE59CF8}" type="presOf" srcId="{DC16144F-FF67-4D28-BA33-6A2023E7DDF4}" destId="{1081508E-C43C-4E6D-BE4E-74E58D33CD78}" srcOrd="0" destOrd="0" presId="urn:microsoft.com/office/officeart/2005/8/layout/pList1#6"/>
    <dgm:cxn modelId="{7D9BD3E2-8A21-47DF-8417-4271DBD3159F}" srcId="{DC16144F-FF67-4D28-BA33-6A2023E7DDF4}" destId="{CBE326CE-6B54-4C04-8A4D-BACCC0ED3163}" srcOrd="0" destOrd="0" parTransId="{5E919F8A-CDB9-42B4-88CA-B15712975473}" sibTransId="{CCEA36BE-9921-4540-BBE0-FA35AB0B83E0}"/>
    <dgm:cxn modelId="{6622D0D8-AAB8-4D18-8049-71EF9BD5CF22}" type="presParOf" srcId="{1081508E-C43C-4E6D-BE4E-74E58D33CD78}" destId="{A368F56D-416C-4739-A216-4FC8715BBFCD}" srcOrd="0" destOrd="0" presId="urn:microsoft.com/office/officeart/2005/8/layout/pList1#6"/>
    <dgm:cxn modelId="{D3DA2E53-FA24-4E9D-B35B-74C90D22E88E}" type="presParOf" srcId="{A368F56D-416C-4739-A216-4FC8715BBFCD}" destId="{348BB11D-EBB7-4ED9-A431-8953E1C8093D}" srcOrd="0" destOrd="0" presId="urn:microsoft.com/office/officeart/2005/8/layout/pList1#6"/>
    <dgm:cxn modelId="{700D137E-EC74-40CE-BD78-598468FECAB0}" type="presParOf" srcId="{A368F56D-416C-4739-A216-4FC8715BBFCD}" destId="{9D2D91AE-CB1C-4514-A1E5-EE7A6459D7F5}" srcOrd="1" destOrd="0" presId="urn:microsoft.com/office/officeart/2005/8/layout/pList1#6"/>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A6A86C6F-72E7-4EC9-86F4-D1E6C095C27C}" type="doc">
      <dgm:prSet loTypeId="urn:microsoft.com/office/officeart/2005/8/layout/pList1#7" loCatId="list" qsTypeId="urn:microsoft.com/office/officeart/2005/8/quickstyle/simple1" qsCatId="simple" csTypeId="urn:microsoft.com/office/officeart/2005/8/colors/accent1_2" csCatId="accent1" phldr="1"/>
      <dgm:spPr/>
    </dgm:pt>
    <dgm:pt modelId="{5D0EAB99-2560-41D8-9734-EA6B1C19949A}">
      <dgm:prSet phldrT="[Текст]" custT="1"/>
      <dgm:spPr/>
      <dgm:t>
        <a:bodyPr/>
        <a:lstStyle/>
        <a:p>
          <a:r>
            <a:rPr lang="ru-RU" sz="1800">
              <a:latin typeface="Arial" pitchFamily="34" charset="0"/>
              <a:cs typeface="Arial" pitchFamily="34" charset="0"/>
            </a:rPr>
            <a:t>Бук</a:t>
          </a:r>
        </a:p>
      </dgm:t>
    </dgm:pt>
    <dgm:pt modelId="{F66D4F74-53A0-4D06-9CC0-CD10D7610C41}" type="parTrans" cxnId="{A52243F8-C0ED-4465-819C-815276E4CBEE}">
      <dgm:prSet/>
      <dgm:spPr/>
      <dgm:t>
        <a:bodyPr/>
        <a:lstStyle/>
        <a:p>
          <a:endParaRPr lang="ru-RU"/>
        </a:p>
      </dgm:t>
    </dgm:pt>
    <dgm:pt modelId="{3ACB2AF7-8538-411E-98F1-0FC05B6A7CC4}" type="sibTrans" cxnId="{A52243F8-C0ED-4465-819C-815276E4CBEE}">
      <dgm:prSet/>
      <dgm:spPr/>
      <dgm:t>
        <a:bodyPr/>
        <a:lstStyle/>
        <a:p>
          <a:endParaRPr lang="ru-RU"/>
        </a:p>
      </dgm:t>
    </dgm:pt>
    <dgm:pt modelId="{581CD808-52B5-4878-A97E-D382CBC4C992}" type="pres">
      <dgm:prSet presAssocID="{A6A86C6F-72E7-4EC9-86F4-D1E6C095C27C}" presName="Name0" presStyleCnt="0">
        <dgm:presLayoutVars>
          <dgm:dir/>
          <dgm:resizeHandles val="exact"/>
        </dgm:presLayoutVars>
      </dgm:prSet>
      <dgm:spPr/>
    </dgm:pt>
    <dgm:pt modelId="{3915A902-09F1-4255-84F2-A2A98C1828B1}" type="pres">
      <dgm:prSet presAssocID="{5D0EAB99-2560-41D8-9734-EA6B1C19949A}" presName="compNode" presStyleCnt="0"/>
      <dgm:spPr/>
    </dgm:pt>
    <dgm:pt modelId="{D63F8FA1-E74F-4506-BF48-636C43BAD1D5}" type="pres">
      <dgm:prSet presAssocID="{5D0EAB99-2560-41D8-9734-EA6B1C19949A}" presName="pictRect" presStyleLbl="node1" presStyleIdx="0" presStyleCnt="1" custScaleX="86420" custScaleY="101038" custLinFactNeighborX="-283" custLinFactNeighborY="4313"/>
      <dgm:spPr>
        <a:blipFill>
          <a:blip xmlns:r="http://schemas.openxmlformats.org/officeDocument/2006/relationships" r:embed="rId1"/>
          <a:srcRect/>
          <a:stretch>
            <a:fillRect t="-20000" b="-20000"/>
          </a:stretch>
        </a:blipFill>
      </dgm:spPr>
    </dgm:pt>
    <dgm:pt modelId="{3D4AAC5C-7EE6-4081-80EA-789D7B6AB690}" type="pres">
      <dgm:prSet presAssocID="{5D0EAB99-2560-41D8-9734-EA6B1C19949A}" presName="textRect" presStyleLbl="revTx" presStyleIdx="0" presStyleCnt="1" custLinFactNeighborX="-423" custLinFactNeighborY="-5706">
        <dgm:presLayoutVars>
          <dgm:bulletEnabled val="1"/>
        </dgm:presLayoutVars>
      </dgm:prSet>
      <dgm:spPr/>
    </dgm:pt>
  </dgm:ptLst>
  <dgm:cxnLst>
    <dgm:cxn modelId="{8E2BC742-DC53-47FB-9A02-DDA781C04C53}" type="presOf" srcId="{A6A86C6F-72E7-4EC9-86F4-D1E6C095C27C}" destId="{581CD808-52B5-4878-A97E-D382CBC4C992}" srcOrd="0" destOrd="0" presId="urn:microsoft.com/office/officeart/2005/8/layout/pList1#7"/>
    <dgm:cxn modelId="{E33F8A73-9A10-40BE-B06D-2EBE196F0249}" type="presOf" srcId="{5D0EAB99-2560-41D8-9734-EA6B1C19949A}" destId="{3D4AAC5C-7EE6-4081-80EA-789D7B6AB690}" srcOrd="0" destOrd="0" presId="urn:microsoft.com/office/officeart/2005/8/layout/pList1#7"/>
    <dgm:cxn modelId="{A52243F8-C0ED-4465-819C-815276E4CBEE}" srcId="{A6A86C6F-72E7-4EC9-86F4-D1E6C095C27C}" destId="{5D0EAB99-2560-41D8-9734-EA6B1C19949A}" srcOrd="0" destOrd="0" parTransId="{F66D4F74-53A0-4D06-9CC0-CD10D7610C41}" sibTransId="{3ACB2AF7-8538-411E-98F1-0FC05B6A7CC4}"/>
    <dgm:cxn modelId="{86C1FFBD-9CCE-4E36-86D8-523F81388C40}" type="presParOf" srcId="{581CD808-52B5-4878-A97E-D382CBC4C992}" destId="{3915A902-09F1-4255-84F2-A2A98C1828B1}" srcOrd="0" destOrd="0" presId="urn:microsoft.com/office/officeart/2005/8/layout/pList1#7"/>
    <dgm:cxn modelId="{67066CDE-183B-4D06-91E7-107B9B971D38}" type="presParOf" srcId="{3915A902-09F1-4255-84F2-A2A98C1828B1}" destId="{D63F8FA1-E74F-4506-BF48-636C43BAD1D5}" srcOrd="0" destOrd="0" presId="urn:microsoft.com/office/officeart/2005/8/layout/pList1#7"/>
    <dgm:cxn modelId="{92320754-77E9-4B7C-B6DF-050FC6C4CEEA}" type="presParOf" srcId="{3915A902-09F1-4255-84F2-A2A98C1828B1}" destId="{3D4AAC5C-7EE6-4081-80EA-789D7B6AB690}" srcOrd="1" destOrd="0" presId="urn:microsoft.com/office/officeart/2005/8/layout/pList1#7"/>
  </dgm:cxnLst>
  <dgm:bg/>
  <dgm:whole/>
  <dgm:extLst>
    <a:ext uri="http://schemas.microsoft.com/office/drawing/2008/diagram">
      <dsp:dataModelExt xmlns:dsp="http://schemas.microsoft.com/office/drawing/2008/diagram" relId="rId10"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CB4B02EE-041D-4DE2-A7A0-D12B3483B5BA}" type="doc">
      <dgm:prSet loTypeId="urn:microsoft.com/office/officeart/2005/8/layout/pList1#8" loCatId="list" qsTypeId="urn:microsoft.com/office/officeart/2005/8/quickstyle/simple1" qsCatId="simple" csTypeId="urn:microsoft.com/office/officeart/2005/8/colors/accent1_2" csCatId="accent1" phldr="1"/>
      <dgm:spPr/>
    </dgm:pt>
    <dgm:pt modelId="{7A903D2E-FD05-4B91-9EE9-70744D539502}">
      <dgm:prSet phldrT="[Текст]" custT="1"/>
      <dgm:spPr/>
      <dgm:t>
        <a:bodyPr/>
        <a:lstStyle/>
        <a:p>
          <a:r>
            <a:rPr lang="ru-RU" sz="1800">
              <a:latin typeface="Arial" pitchFamily="34" charset="0"/>
              <a:cs typeface="Arial" pitchFamily="34" charset="0"/>
            </a:rPr>
            <a:t>Венге</a:t>
          </a:r>
        </a:p>
      </dgm:t>
    </dgm:pt>
    <dgm:pt modelId="{FD792447-8CD8-4E79-852F-C536C7631B49}" type="parTrans" cxnId="{2A0FB4B2-97BE-4447-B202-6A178B1946F0}">
      <dgm:prSet/>
      <dgm:spPr/>
      <dgm:t>
        <a:bodyPr/>
        <a:lstStyle/>
        <a:p>
          <a:endParaRPr lang="ru-RU"/>
        </a:p>
      </dgm:t>
    </dgm:pt>
    <dgm:pt modelId="{C5F77DF6-DC9D-49B9-A62D-3FB5BDDF566F}" type="sibTrans" cxnId="{2A0FB4B2-97BE-4447-B202-6A178B1946F0}">
      <dgm:prSet/>
      <dgm:spPr/>
      <dgm:t>
        <a:bodyPr/>
        <a:lstStyle/>
        <a:p>
          <a:endParaRPr lang="ru-RU"/>
        </a:p>
      </dgm:t>
    </dgm:pt>
    <dgm:pt modelId="{C9EA8718-04D4-422E-A705-7A2411F313EB}" type="pres">
      <dgm:prSet presAssocID="{CB4B02EE-041D-4DE2-A7A0-D12B3483B5BA}" presName="Name0" presStyleCnt="0">
        <dgm:presLayoutVars>
          <dgm:dir/>
          <dgm:resizeHandles val="exact"/>
        </dgm:presLayoutVars>
      </dgm:prSet>
      <dgm:spPr/>
    </dgm:pt>
    <dgm:pt modelId="{8E8C6C90-7040-463E-9386-0B759F25DB19}" type="pres">
      <dgm:prSet presAssocID="{7A903D2E-FD05-4B91-9EE9-70744D539502}" presName="compNode" presStyleCnt="0"/>
      <dgm:spPr/>
    </dgm:pt>
    <dgm:pt modelId="{A6541296-E4D3-4065-B9C5-804AAEB683B2}" type="pres">
      <dgm:prSet presAssocID="{7A903D2E-FD05-4B91-9EE9-70744D539502}" presName="pictRect" presStyleLbl="node1" presStyleIdx="0" presStyleCnt="1" custScaleX="79349" custScaleY="93771" custLinFactNeighborX="850" custLinFactNeighborY="-1858"/>
      <dgm:spPr>
        <a:blipFill>
          <a:blip xmlns:r="http://schemas.openxmlformats.org/officeDocument/2006/relationships" r:embed="rId1"/>
          <a:srcRect/>
          <a:stretch>
            <a:fillRect t="-23000" b="-23000"/>
          </a:stretch>
        </a:blipFill>
      </dgm:spPr>
    </dgm:pt>
    <dgm:pt modelId="{D2C6F1CD-C91B-4A1C-881D-0A2A4AD02621}" type="pres">
      <dgm:prSet presAssocID="{7A903D2E-FD05-4B91-9EE9-70744D539502}" presName="textRect" presStyleLbl="revTx" presStyleIdx="0" presStyleCnt="1" custLinFactNeighborX="-434" custLinFactNeighborY="-30051">
        <dgm:presLayoutVars>
          <dgm:bulletEnabled val="1"/>
        </dgm:presLayoutVars>
      </dgm:prSet>
      <dgm:spPr/>
    </dgm:pt>
  </dgm:ptLst>
  <dgm:cxnLst>
    <dgm:cxn modelId="{CFE0CCA1-54D5-4365-B412-86E2E16B152E}" type="presOf" srcId="{CB4B02EE-041D-4DE2-A7A0-D12B3483B5BA}" destId="{C9EA8718-04D4-422E-A705-7A2411F313EB}" srcOrd="0" destOrd="0" presId="urn:microsoft.com/office/officeart/2005/8/layout/pList1#8"/>
    <dgm:cxn modelId="{805751AA-BF35-4764-A668-5282AFE9250F}" type="presOf" srcId="{7A903D2E-FD05-4B91-9EE9-70744D539502}" destId="{D2C6F1CD-C91B-4A1C-881D-0A2A4AD02621}" srcOrd="0" destOrd="0" presId="urn:microsoft.com/office/officeart/2005/8/layout/pList1#8"/>
    <dgm:cxn modelId="{2A0FB4B2-97BE-4447-B202-6A178B1946F0}" srcId="{CB4B02EE-041D-4DE2-A7A0-D12B3483B5BA}" destId="{7A903D2E-FD05-4B91-9EE9-70744D539502}" srcOrd="0" destOrd="0" parTransId="{FD792447-8CD8-4E79-852F-C536C7631B49}" sibTransId="{C5F77DF6-DC9D-49B9-A62D-3FB5BDDF566F}"/>
    <dgm:cxn modelId="{BCA42B59-88BD-4BA7-AE65-DE5AADB759A8}" type="presParOf" srcId="{C9EA8718-04D4-422E-A705-7A2411F313EB}" destId="{8E8C6C90-7040-463E-9386-0B759F25DB19}" srcOrd="0" destOrd="0" presId="urn:microsoft.com/office/officeart/2005/8/layout/pList1#8"/>
    <dgm:cxn modelId="{D92BA96F-579A-4668-AA2A-F6BD4D1A4FCC}" type="presParOf" srcId="{8E8C6C90-7040-463E-9386-0B759F25DB19}" destId="{A6541296-E4D3-4065-B9C5-804AAEB683B2}" srcOrd="0" destOrd="0" presId="urn:microsoft.com/office/officeart/2005/8/layout/pList1#8"/>
    <dgm:cxn modelId="{69D4B00B-F047-4C68-B03D-863A96289607}" type="presParOf" srcId="{8E8C6C90-7040-463E-9386-0B759F25DB19}" destId="{D2C6F1CD-C91B-4A1C-881D-0A2A4AD02621}" srcOrd="1" destOrd="0" presId="urn:microsoft.com/office/officeart/2005/8/layout/pList1#8"/>
  </dgm:cxnLst>
  <dgm:bg/>
  <dgm:whole/>
  <dgm:extLst>
    <a:ext uri="http://schemas.microsoft.com/office/drawing/2008/diagram">
      <dsp:dataModelExt xmlns:dsp="http://schemas.microsoft.com/office/drawing/2008/diagram" relId="rId15" minVer="http://schemas.openxmlformats.org/drawingml/2006/diagram"/>
    </a:ext>
  </dgm:extLst>
</dgm:dataModel>
</file>

<file path=xl/diagrams/data9.xml><?xml version="1.0" encoding="utf-8"?>
<dgm:dataModel xmlns:dgm="http://schemas.openxmlformats.org/drawingml/2006/diagram" xmlns:a="http://schemas.openxmlformats.org/drawingml/2006/main">
  <dgm:ptLst>
    <dgm:pt modelId="{D20BF67C-C6AC-4881-BC79-C0A56F8E611A}" type="doc">
      <dgm:prSet loTypeId="urn:microsoft.com/office/officeart/2005/8/layout/pList1#9" loCatId="list" qsTypeId="urn:microsoft.com/office/officeart/2005/8/quickstyle/simple1" qsCatId="simple" csTypeId="urn:microsoft.com/office/officeart/2005/8/colors/accent1_2" csCatId="accent1" phldr="1"/>
      <dgm:spPr/>
    </dgm:pt>
    <dgm:pt modelId="{1F725C5A-4239-4778-B93C-1456EC28E775}">
      <dgm:prSet phldrT="[Текст]" custT="1"/>
      <dgm:spPr/>
      <dgm:t>
        <a:bodyPr/>
        <a:lstStyle/>
        <a:p>
          <a:r>
            <a:rPr lang="ru-RU" sz="1800">
              <a:latin typeface="Arial" pitchFamily="34" charset="0"/>
              <a:cs typeface="Arial" pitchFamily="34" charset="0"/>
            </a:rPr>
            <a:t>Дуб</a:t>
          </a:r>
        </a:p>
      </dgm:t>
    </dgm:pt>
    <dgm:pt modelId="{915498D5-E01A-4313-A558-EAF4A279A386}" type="parTrans" cxnId="{763A6CE7-A3CE-4AFA-A4D3-6269114A18A4}">
      <dgm:prSet/>
      <dgm:spPr/>
      <dgm:t>
        <a:bodyPr/>
        <a:lstStyle/>
        <a:p>
          <a:endParaRPr lang="ru-RU"/>
        </a:p>
      </dgm:t>
    </dgm:pt>
    <dgm:pt modelId="{AD4E0665-2CD4-44BD-8F52-B8BC8B404963}" type="sibTrans" cxnId="{763A6CE7-A3CE-4AFA-A4D3-6269114A18A4}">
      <dgm:prSet/>
      <dgm:spPr/>
      <dgm:t>
        <a:bodyPr/>
        <a:lstStyle/>
        <a:p>
          <a:endParaRPr lang="ru-RU"/>
        </a:p>
      </dgm:t>
    </dgm:pt>
    <dgm:pt modelId="{C77A18B1-CB00-4825-8300-7B956AC30499}" type="pres">
      <dgm:prSet presAssocID="{D20BF67C-C6AC-4881-BC79-C0A56F8E611A}" presName="Name0" presStyleCnt="0">
        <dgm:presLayoutVars>
          <dgm:dir/>
          <dgm:resizeHandles val="exact"/>
        </dgm:presLayoutVars>
      </dgm:prSet>
      <dgm:spPr/>
    </dgm:pt>
    <dgm:pt modelId="{F23CD9DD-E99F-4CC8-A8EB-6E125A7F63F0}" type="pres">
      <dgm:prSet presAssocID="{1F725C5A-4239-4778-B93C-1456EC28E775}" presName="compNode" presStyleCnt="0"/>
      <dgm:spPr/>
    </dgm:pt>
    <dgm:pt modelId="{9C0BE232-BB48-4849-B122-3FA5DCEDD852}" type="pres">
      <dgm:prSet presAssocID="{1F725C5A-4239-4778-B93C-1456EC28E775}" presName="pictRect" presStyleLbl="node1" presStyleIdx="0" presStyleCnt="1" custScaleX="86984" custScaleY="98082" custLinFactNeighborX="1723" custLinFactNeighborY="1156"/>
      <dgm:spPr>
        <a:blipFill>
          <a:blip xmlns:r="http://schemas.openxmlformats.org/officeDocument/2006/relationships" r:embed="rId1"/>
          <a:srcRect/>
          <a:stretch>
            <a:fillRect t="-23000" b="-23000"/>
          </a:stretch>
        </a:blipFill>
      </dgm:spPr>
    </dgm:pt>
    <dgm:pt modelId="{18E5D161-172B-47CA-8F59-BC53120E43F2}" type="pres">
      <dgm:prSet presAssocID="{1F725C5A-4239-4778-B93C-1456EC28E775}" presName="textRect" presStyleLbl="revTx" presStyleIdx="0" presStyleCnt="1" custLinFactNeighborY="-23440">
        <dgm:presLayoutVars>
          <dgm:bulletEnabled val="1"/>
        </dgm:presLayoutVars>
      </dgm:prSet>
      <dgm:spPr/>
    </dgm:pt>
  </dgm:ptLst>
  <dgm:cxnLst>
    <dgm:cxn modelId="{D6F67413-520F-43CD-962A-F5ED7B68610A}" type="presOf" srcId="{1F725C5A-4239-4778-B93C-1456EC28E775}" destId="{18E5D161-172B-47CA-8F59-BC53120E43F2}" srcOrd="0" destOrd="0" presId="urn:microsoft.com/office/officeart/2005/8/layout/pList1#9"/>
    <dgm:cxn modelId="{48C42C73-3974-4F21-9595-367F796DDFAF}" type="presOf" srcId="{D20BF67C-C6AC-4881-BC79-C0A56F8E611A}" destId="{C77A18B1-CB00-4825-8300-7B956AC30499}" srcOrd="0" destOrd="0" presId="urn:microsoft.com/office/officeart/2005/8/layout/pList1#9"/>
    <dgm:cxn modelId="{763A6CE7-A3CE-4AFA-A4D3-6269114A18A4}" srcId="{D20BF67C-C6AC-4881-BC79-C0A56F8E611A}" destId="{1F725C5A-4239-4778-B93C-1456EC28E775}" srcOrd="0" destOrd="0" parTransId="{915498D5-E01A-4313-A558-EAF4A279A386}" sibTransId="{AD4E0665-2CD4-44BD-8F52-B8BC8B404963}"/>
    <dgm:cxn modelId="{65C0814D-7BCA-4D7E-987A-DB0222BC8A91}" type="presParOf" srcId="{C77A18B1-CB00-4825-8300-7B956AC30499}" destId="{F23CD9DD-E99F-4CC8-A8EB-6E125A7F63F0}" srcOrd="0" destOrd="0" presId="urn:microsoft.com/office/officeart/2005/8/layout/pList1#9"/>
    <dgm:cxn modelId="{DCEBDF86-6F2C-4374-88FC-3EAB09180815}" type="presParOf" srcId="{F23CD9DD-E99F-4CC8-A8EB-6E125A7F63F0}" destId="{9C0BE232-BB48-4849-B122-3FA5DCEDD852}" srcOrd="0" destOrd="0" presId="urn:microsoft.com/office/officeart/2005/8/layout/pList1#9"/>
    <dgm:cxn modelId="{642D94F7-5533-42BB-988A-9408FB3F561C}" type="presParOf" srcId="{F23CD9DD-E99F-4CC8-A8EB-6E125A7F63F0}" destId="{18E5D161-172B-47CA-8F59-BC53120E43F2}" srcOrd="1" destOrd="0" presId="urn:microsoft.com/office/officeart/2005/8/layout/pList1#9"/>
  </dgm:cxnLst>
  <dgm:bg/>
  <dgm:whole/>
  <dgm:extLst>
    <a:ext uri="http://schemas.microsoft.com/office/drawing/2008/diagram">
      <dsp:dataModelExt xmlns:dsp="http://schemas.microsoft.com/office/drawing/2008/diagram" relId="rId20"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48BB11D-EBB7-4ED9-A431-8953E1C8093D}">
      <dsp:nvSpPr>
        <dsp:cNvPr id="0" name=""/>
        <dsp:cNvSpPr/>
      </dsp:nvSpPr>
      <dsp:spPr>
        <a:xfrm>
          <a:off x="83159" y="364"/>
          <a:ext cx="1080764" cy="822813"/>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D2D91AE-CB1C-4514-A1E5-EE7A6459D7F5}">
      <dsp:nvSpPr>
        <dsp:cNvPr id="0" name=""/>
        <dsp:cNvSpPr/>
      </dsp:nvSpPr>
      <dsp:spPr>
        <a:xfrm>
          <a:off x="60520" y="799693"/>
          <a:ext cx="1126043" cy="41776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Серый</a:t>
          </a:r>
        </a:p>
      </dsp:txBody>
      <dsp:txXfrm>
        <a:off x="60520" y="799693"/>
        <a:ext cx="1126043" cy="417762"/>
      </dsp:txXfrm>
    </dsp:sp>
  </dsp:spTree>
</dsp:drawing>
</file>

<file path=xl/diagrams/drawing1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0B5C2B-52FD-422A-91BE-AB2FCA81EF5C}">
      <dsp:nvSpPr>
        <dsp:cNvPr id="0" name=""/>
        <dsp:cNvSpPr/>
      </dsp:nvSpPr>
      <dsp:spPr>
        <a:xfrm>
          <a:off x="26812" y="122107"/>
          <a:ext cx="761635" cy="598103"/>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757F6DF-5567-4F1F-BC74-527F82F5C257}">
      <dsp:nvSpPr>
        <dsp:cNvPr id="0" name=""/>
        <dsp:cNvSpPr/>
      </dsp:nvSpPr>
      <dsp:spPr>
        <a:xfrm>
          <a:off x="0" y="708387"/>
          <a:ext cx="904168" cy="27310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Орех</a:t>
          </a:r>
        </a:p>
      </dsp:txBody>
      <dsp:txXfrm>
        <a:off x="0" y="708387"/>
        <a:ext cx="904168" cy="273109"/>
      </dsp:txXfrm>
    </dsp:sp>
  </dsp:spTree>
</dsp:drawing>
</file>

<file path=xl/diagrams/drawing1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48BB11D-EBB7-4ED9-A431-8953E1C8093D}">
      <dsp:nvSpPr>
        <dsp:cNvPr id="0" name=""/>
        <dsp:cNvSpPr/>
      </dsp:nvSpPr>
      <dsp:spPr>
        <a:xfrm>
          <a:off x="190370" y="158722"/>
          <a:ext cx="756285" cy="611986"/>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D2D91AE-CB1C-4514-A1E5-EE7A6459D7F5}">
      <dsp:nvSpPr>
        <dsp:cNvPr id="0" name=""/>
        <dsp:cNvSpPr/>
      </dsp:nvSpPr>
      <dsp:spPr>
        <a:xfrm>
          <a:off x="472" y="749707"/>
          <a:ext cx="1124989" cy="41737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Серый</a:t>
          </a:r>
        </a:p>
      </dsp:txBody>
      <dsp:txXfrm>
        <a:off x="472" y="749707"/>
        <a:ext cx="1124989" cy="417371"/>
      </dsp:txXfrm>
    </dsp:sp>
  </dsp:spTree>
</dsp:drawing>
</file>

<file path=xl/diagrams/drawing1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63F8FA1-E74F-4506-BF48-636C43BAD1D5}">
      <dsp:nvSpPr>
        <dsp:cNvPr id="0" name=""/>
        <dsp:cNvSpPr/>
      </dsp:nvSpPr>
      <dsp:spPr>
        <a:xfrm>
          <a:off x="59398" y="145058"/>
          <a:ext cx="780486" cy="628717"/>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D4AAC5C-7EE6-4081-80EA-789D7B6AB690}">
      <dsp:nvSpPr>
        <dsp:cNvPr id="0" name=""/>
        <dsp:cNvSpPr/>
      </dsp:nvSpPr>
      <dsp:spPr>
        <a:xfrm>
          <a:off x="0" y="724589"/>
          <a:ext cx="903132" cy="33506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Бук</a:t>
          </a:r>
        </a:p>
      </dsp:txBody>
      <dsp:txXfrm>
        <a:off x="0" y="724589"/>
        <a:ext cx="903132" cy="335062"/>
      </dsp:txXfrm>
    </dsp:sp>
  </dsp:spTree>
</dsp:drawing>
</file>

<file path=xl/diagrams/drawing1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541296-E4D3-4065-B9C5-804AAEB683B2}">
      <dsp:nvSpPr>
        <dsp:cNvPr id="0" name=""/>
        <dsp:cNvSpPr/>
      </dsp:nvSpPr>
      <dsp:spPr>
        <a:xfrm>
          <a:off x="110705" y="46837"/>
          <a:ext cx="784562" cy="638813"/>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2C6F1CD-C91B-4A1C-881D-0A2A4AD02621}">
      <dsp:nvSpPr>
        <dsp:cNvPr id="0" name=""/>
        <dsp:cNvSpPr/>
      </dsp:nvSpPr>
      <dsp:spPr>
        <a:xfrm>
          <a:off x="0" y="609291"/>
          <a:ext cx="988749" cy="3668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Венге</a:t>
          </a:r>
        </a:p>
      </dsp:txBody>
      <dsp:txXfrm>
        <a:off x="0" y="609291"/>
        <a:ext cx="988749" cy="366826"/>
      </dsp:txXfrm>
    </dsp:sp>
  </dsp:spTree>
</dsp:drawing>
</file>

<file path=xl/diagrams/drawing1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C0BE232-BB48-4849-B122-3FA5DCEDD852}">
      <dsp:nvSpPr>
        <dsp:cNvPr id="0" name=""/>
        <dsp:cNvSpPr/>
      </dsp:nvSpPr>
      <dsp:spPr>
        <a:xfrm>
          <a:off x="79118" y="29395"/>
          <a:ext cx="829072" cy="644112"/>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18E5D161-172B-47CA-8F59-BC53120E43F2}">
      <dsp:nvSpPr>
        <dsp:cNvPr id="0" name=""/>
        <dsp:cNvSpPr/>
      </dsp:nvSpPr>
      <dsp:spPr>
        <a:xfrm>
          <a:off x="666" y="589327"/>
          <a:ext cx="953132" cy="35361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Дуб</a:t>
          </a:r>
        </a:p>
      </dsp:txBody>
      <dsp:txXfrm>
        <a:off x="666" y="589327"/>
        <a:ext cx="953132" cy="353612"/>
      </dsp:txXfrm>
    </dsp:sp>
  </dsp:spTree>
</dsp:drawing>
</file>

<file path=xl/diagrams/drawing1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0B5C2B-52FD-422A-91BE-AB2FCA81EF5C}">
      <dsp:nvSpPr>
        <dsp:cNvPr id="0" name=""/>
        <dsp:cNvSpPr/>
      </dsp:nvSpPr>
      <dsp:spPr>
        <a:xfrm>
          <a:off x="26646" y="118930"/>
          <a:ext cx="756941" cy="594418"/>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757F6DF-5567-4F1F-BC74-527F82F5C257}">
      <dsp:nvSpPr>
        <dsp:cNvPr id="0" name=""/>
        <dsp:cNvSpPr/>
      </dsp:nvSpPr>
      <dsp:spPr>
        <a:xfrm>
          <a:off x="0" y="701597"/>
          <a:ext cx="898596" cy="27142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Орех</a:t>
          </a:r>
        </a:p>
      </dsp:txBody>
      <dsp:txXfrm>
        <a:off x="0" y="701597"/>
        <a:ext cx="898596" cy="271426"/>
      </dsp:txXfrm>
    </dsp:sp>
  </dsp:spTree>
</dsp:drawing>
</file>

<file path=xl/diagrams/drawing1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48BB11D-EBB7-4ED9-A431-8953E1C8093D}">
      <dsp:nvSpPr>
        <dsp:cNvPr id="0" name=""/>
        <dsp:cNvSpPr/>
      </dsp:nvSpPr>
      <dsp:spPr>
        <a:xfrm>
          <a:off x="192659" y="158785"/>
          <a:ext cx="765378" cy="619344"/>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D2D91AE-CB1C-4514-A1E5-EE7A6459D7F5}">
      <dsp:nvSpPr>
        <dsp:cNvPr id="0" name=""/>
        <dsp:cNvSpPr/>
      </dsp:nvSpPr>
      <dsp:spPr>
        <a:xfrm>
          <a:off x="478" y="756875"/>
          <a:ext cx="1138515" cy="42238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Серый</a:t>
          </a:r>
        </a:p>
      </dsp:txBody>
      <dsp:txXfrm>
        <a:off x="478" y="756875"/>
        <a:ext cx="1138515" cy="422389"/>
      </dsp:txXfrm>
    </dsp:sp>
  </dsp:spTree>
</dsp:drawing>
</file>

<file path=xl/diagrams/drawing1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63F8FA1-E74F-4506-BF48-636C43BAD1D5}">
      <dsp:nvSpPr>
        <dsp:cNvPr id="0" name=""/>
        <dsp:cNvSpPr/>
      </dsp:nvSpPr>
      <dsp:spPr>
        <a:xfrm>
          <a:off x="59764" y="147673"/>
          <a:ext cx="785299" cy="632594"/>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D4AAC5C-7EE6-4081-80EA-789D7B6AB690}">
      <dsp:nvSpPr>
        <dsp:cNvPr id="0" name=""/>
        <dsp:cNvSpPr/>
      </dsp:nvSpPr>
      <dsp:spPr>
        <a:xfrm>
          <a:off x="0" y="730778"/>
          <a:ext cx="908701" cy="337128"/>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Бук</a:t>
          </a:r>
        </a:p>
      </dsp:txBody>
      <dsp:txXfrm>
        <a:off x="0" y="730778"/>
        <a:ext cx="908701" cy="337128"/>
      </dsp:txXfrm>
    </dsp:sp>
  </dsp:spTree>
</dsp:drawing>
</file>

<file path=xl/diagrams/drawing1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541296-E4D3-4065-B9C5-804AAEB683B2}">
      <dsp:nvSpPr>
        <dsp:cNvPr id="0" name=""/>
        <dsp:cNvSpPr/>
      </dsp:nvSpPr>
      <dsp:spPr>
        <a:xfrm>
          <a:off x="111329" y="49283"/>
          <a:ext cx="788985" cy="642414"/>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2C6F1CD-C91B-4A1C-881D-0A2A4AD02621}">
      <dsp:nvSpPr>
        <dsp:cNvPr id="0" name=""/>
        <dsp:cNvSpPr/>
      </dsp:nvSpPr>
      <dsp:spPr>
        <a:xfrm>
          <a:off x="0" y="614908"/>
          <a:ext cx="994323" cy="3688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Венге</a:t>
          </a:r>
        </a:p>
      </dsp:txBody>
      <dsp:txXfrm>
        <a:off x="0" y="614908"/>
        <a:ext cx="994323" cy="368893"/>
      </dsp:txXfrm>
    </dsp:sp>
  </dsp:spTree>
</dsp:drawing>
</file>

<file path=xl/diagrams/drawing1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C0BE232-BB48-4849-B122-3FA5DCEDD852}">
      <dsp:nvSpPr>
        <dsp:cNvPr id="0" name=""/>
        <dsp:cNvSpPr/>
      </dsp:nvSpPr>
      <dsp:spPr>
        <a:xfrm>
          <a:off x="79778" y="46561"/>
          <a:ext cx="835982" cy="649480"/>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18E5D161-172B-47CA-8F59-BC53120E43F2}">
      <dsp:nvSpPr>
        <dsp:cNvPr id="0" name=""/>
        <dsp:cNvSpPr/>
      </dsp:nvSpPr>
      <dsp:spPr>
        <a:xfrm>
          <a:off x="671" y="611160"/>
          <a:ext cx="961076" cy="35655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Дуб</a:t>
          </a:r>
        </a:p>
      </dsp:txBody>
      <dsp:txXfrm>
        <a:off x="671" y="611160"/>
        <a:ext cx="961076" cy="356559"/>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63F8FA1-E74F-4506-BF48-636C43BAD1D5}">
      <dsp:nvSpPr>
        <dsp:cNvPr id="0" name=""/>
        <dsp:cNvSpPr/>
      </dsp:nvSpPr>
      <dsp:spPr>
        <a:xfrm>
          <a:off x="64418" y="0"/>
          <a:ext cx="1148631" cy="791406"/>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D4AAC5C-7EE6-4081-80EA-789D7B6AB690}">
      <dsp:nvSpPr>
        <dsp:cNvPr id="0" name=""/>
        <dsp:cNvSpPr/>
      </dsp:nvSpPr>
      <dsp:spPr>
        <a:xfrm>
          <a:off x="50255" y="791543"/>
          <a:ext cx="1148631" cy="426142"/>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Бук</a:t>
          </a:r>
        </a:p>
      </dsp:txBody>
      <dsp:txXfrm>
        <a:off x="50255" y="791543"/>
        <a:ext cx="1148631" cy="426142"/>
      </dsp:txXfrm>
    </dsp:sp>
  </dsp:spTree>
</dsp:drawing>
</file>

<file path=xl/diagrams/drawing20.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0B5C2B-52FD-422A-91BE-AB2FCA81EF5C}">
      <dsp:nvSpPr>
        <dsp:cNvPr id="0" name=""/>
        <dsp:cNvSpPr/>
      </dsp:nvSpPr>
      <dsp:spPr>
        <a:xfrm>
          <a:off x="26812" y="120917"/>
          <a:ext cx="761635" cy="598103"/>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757F6DF-5567-4F1F-BC74-527F82F5C257}">
      <dsp:nvSpPr>
        <dsp:cNvPr id="0" name=""/>
        <dsp:cNvSpPr/>
      </dsp:nvSpPr>
      <dsp:spPr>
        <a:xfrm>
          <a:off x="0" y="707197"/>
          <a:ext cx="904168" cy="27310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Орех</a:t>
          </a:r>
        </a:p>
      </dsp:txBody>
      <dsp:txXfrm>
        <a:off x="0" y="707197"/>
        <a:ext cx="904168" cy="273109"/>
      </dsp:txXfrm>
    </dsp:sp>
  </dsp:spTree>
</dsp:drawing>
</file>

<file path=xl/diagrams/drawing2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0B5C2B-52FD-422A-91BE-AB2FCA81EF5C}">
      <dsp:nvSpPr>
        <dsp:cNvPr id="0" name=""/>
        <dsp:cNvSpPr/>
      </dsp:nvSpPr>
      <dsp:spPr>
        <a:xfrm>
          <a:off x="24768" y="281776"/>
          <a:ext cx="8960089" cy="6609787"/>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757F6DF-5567-4F1F-BC74-527F82F5C257}">
      <dsp:nvSpPr>
        <dsp:cNvPr id="0" name=""/>
        <dsp:cNvSpPr/>
      </dsp:nvSpPr>
      <dsp:spPr>
        <a:xfrm>
          <a:off x="0" y="6760894"/>
          <a:ext cx="9992176" cy="301820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Орех</a:t>
          </a:r>
        </a:p>
      </dsp:txBody>
      <dsp:txXfrm>
        <a:off x="0" y="6760894"/>
        <a:ext cx="9992176" cy="3018201"/>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541296-E4D3-4065-B9C5-804AAEB683B2}">
      <dsp:nvSpPr>
        <dsp:cNvPr id="0" name=""/>
        <dsp:cNvSpPr/>
      </dsp:nvSpPr>
      <dsp:spPr>
        <a:xfrm>
          <a:off x="84870" y="628"/>
          <a:ext cx="1173746" cy="808711"/>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2C6F1CD-C91B-4A1C-881D-0A2A4AD02621}">
      <dsp:nvSpPr>
        <dsp:cNvPr id="0" name=""/>
        <dsp:cNvSpPr/>
      </dsp:nvSpPr>
      <dsp:spPr>
        <a:xfrm>
          <a:off x="84870" y="809339"/>
          <a:ext cx="1173746" cy="43546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Венге</a:t>
          </a:r>
        </a:p>
      </dsp:txBody>
      <dsp:txXfrm>
        <a:off x="84870" y="809339"/>
        <a:ext cx="1173746" cy="435460"/>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C0BE232-BB48-4849-B122-3FA5DCEDD852}">
      <dsp:nvSpPr>
        <dsp:cNvPr id="0" name=""/>
        <dsp:cNvSpPr/>
      </dsp:nvSpPr>
      <dsp:spPr>
        <a:xfrm>
          <a:off x="25212" y="1"/>
          <a:ext cx="1157121" cy="798295"/>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18E5D161-172B-47CA-8F59-BC53120E43F2}">
      <dsp:nvSpPr>
        <dsp:cNvPr id="0" name=""/>
        <dsp:cNvSpPr/>
      </dsp:nvSpPr>
      <dsp:spPr>
        <a:xfrm>
          <a:off x="163230" y="750392"/>
          <a:ext cx="1019103" cy="37808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Дуб</a:t>
          </a:r>
        </a:p>
      </dsp:txBody>
      <dsp:txXfrm>
        <a:off x="163230" y="750392"/>
        <a:ext cx="1019103" cy="378087"/>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00B5C2B-52FD-422A-91BE-AB2FCA81EF5C}">
      <dsp:nvSpPr>
        <dsp:cNvPr id="0" name=""/>
        <dsp:cNvSpPr/>
      </dsp:nvSpPr>
      <dsp:spPr>
        <a:xfrm>
          <a:off x="61543" y="7458"/>
          <a:ext cx="1055633" cy="778732"/>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8757F6DF-5567-4F1F-BC74-527F82F5C257}">
      <dsp:nvSpPr>
        <dsp:cNvPr id="0" name=""/>
        <dsp:cNvSpPr/>
      </dsp:nvSpPr>
      <dsp:spPr>
        <a:xfrm>
          <a:off x="0" y="770795"/>
          <a:ext cx="1177229" cy="355589"/>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Орех</a:t>
          </a:r>
        </a:p>
      </dsp:txBody>
      <dsp:txXfrm>
        <a:off x="0" y="770795"/>
        <a:ext cx="1177229" cy="355589"/>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48BB11D-EBB7-4ED9-A431-8953E1C8093D}">
      <dsp:nvSpPr>
        <dsp:cNvPr id="0" name=""/>
        <dsp:cNvSpPr/>
      </dsp:nvSpPr>
      <dsp:spPr>
        <a:xfrm>
          <a:off x="192256" y="158535"/>
          <a:ext cx="763778" cy="618049"/>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9D2D91AE-CB1C-4514-A1E5-EE7A6459D7F5}">
      <dsp:nvSpPr>
        <dsp:cNvPr id="0" name=""/>
        <dsp:cNvSpPr/>
      </dsp:nvSpPr>
      <dsp:spPr>
        <a:xfrm>
          <a:off x="477" y="755375"/>
          <a:ext cx="1136135" cy="421506"/>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Серый</a:t>
          </a:r>
        </a:p>
      </dsp:txBody>
      <dsp:txXfrm>
        <a:off x="477" y="755375"/>
        <a:ext cx="1136135" cy="421506"/>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63F8FA1-E74F-4506-BF48-636C43BAD1D5}">
      <dsp:nvSpPr>
        <dsp:cNvPr id="0" name=""/>
        <dsp:cNvSpPr/>
      </dsp:nvSpPr>
      <dsp:spPr>
        <a:xfrm>
          <a:off x="59764" y="146482"/>
          <a:ext cx="785299" cy="632593"/>
        </a:xfrm>
        <a:prstGeom prst="roundRect">
          <a:avLst/>
        </a:prstGeom>
        <a:blipFill>
          <a:blip xmlns:r="http://schemas.openxmlformats.org/officeDocument/2006/relationships" r:embed="rId1"/>
          <a:srcRect/>
          <a:stretch>
            <a:fillRect t="-20000" b="-20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3D4AAC5C-7EE6-4081-80EA-789D7B6AB690}">
      <dsp:nvSpPr>
        <dsp:cNvPr id="0" name=""/>
        <dsp:cNvSpPr/>
      </dsp:nvSpPr>
      <dsp:spPr>
        <a:xfrm>
          <a:off x="0" y="729587"/>
          <a:ext cx="908700" cy="33712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Бук</a:t>
          </a:r>
        </a:p>
      </dsp:txBody>
      <dsp:txXfrm>
        <a:off x="0" y="729587"/>
        <a:ext cx="908700" cy="337127"/>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A6541296-E4D3-4065-B9C5-804AAEB683B2}">
      <dsp:nvSpPr>
        <dsp:cNvPr id="0" name=""/>
        <dsp:cNvSpPr/>
      </dsp:nvSpPr>
      <dsp:spPr>
        <a:xfrm>
          <a:off x="111329" y="48092"/>
          <a:ext cx="788985" cy="642414"/>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D2C6F1CD-C91B-4A1C-881D-0A2A4AD02621}">
      <dsp:nvSpPr>
        <dsp:cNvPr id="0" name=""/>
        <dsp:cNvSpPr/>
      </dsp:nvSpPr>
      <dsp:spPr>
        <a:xfrm>
          <a:off x="0" y="613717"/>
          <a:ext cx="994323" cy="368893"/>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Венге</a:t>
          </a:r>
        </a:p>
      </dsp:txBody>
      <dsp:txXfrm>
        <a:off x="0" y="613717"/>
        <a:ext cx="994323" cy="368893"/>
      </dsp:txXfrm>
    </dsp:sp>
  </dsp:spTree>
</dsp:drawing>
</file>

<file path=xl/diagrams/drawing9.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9C0BE232-BB48-4849-B122-3FA5DCEDD852}">
      <dsp:nvSpPr>
        <dsp:cNvPr id="0" name=""/>
        <dsp:cNvSpPr/>
      </dsp:nvSpPr>
      <dsp:spPr>
        <a:xfrm>
          <a:off x="79580" y="46602"/>
          <a:ext cx="833916" cy="647875"/>
        </a:xfrm>
        <a:prstGeom prst="roundRect">
          <a:avLst/>
        </a:prstGeom>
        <a:blipFill>
          <a:blip xmlns:r="http://schemas.openxmlformats.org/officeDocument/2006/relationships" r:embed="rId1"/>
          <a:srcRect/>
          <a:stretch>
            <a:fillRect t="-23000" b="-23000"/>
          </a:stretch>
        </a:blipFill>
        <a:ln w="25400" cap="flat" cmpd="sng" algn="ctr">
          <a:solidFill>
            <a:schemeClr val="lt1">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sp>
    <dsp:sp modelId="{18E5D161-172B-47CA-8F59-BC53120E43F2}">
      <dsp:nvSpPr>
        <dsp:cNvPr id="0" name=""/>
        <dsp:cNvSpPr/>
      </dsp:nvSpPr>
      <dsp:spPr>
        <a:xfrm>
          <a:off x="670" y="609806"/>
          <a:ext cx="958700" cy="355677"/>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128016" tIns="128016" rIns="128016" bIns="0" numCol="1" spcCol="1270" anchor="t" anchorCtr="0">
          <a:noAutofit/>
        </a:bodyPr>
        <a:lstStyle/>
        <a:p>
          <a:pPr marL="0" lvl="0" indent="0" algn="ctr" defTabSz="800100">
            <a:lnSpc>
              <a:spcPct val="90000"/>
            </a:lnSpc>
            <a:spcBef>
              <a:spcPct val="0"/>
            </a:spcBef>
            <a:spcAft>
              <a:spcPct val="35000"/>
            </a:spcAft>
            <a:buNone/>
          </a:pPr>
          <a:r>
            <a:rPr lang="ru-RU" sz="1800" kern="1200">
              <a:latin typeface="Arial" pitchFamily="34" charset="0"/>
              <a:cs typeface="Arial" pitchFamily="34" charset="0"/>
            </a:rPr>
            <a:t>Дуб</a:t>
          </a:r>
        </a:p>
      </dsp:txBody>
      <dsp:txXfrm>
        <a:off x="670" y="609806"/>
        <a:ext cx="958700" cy="355677"/>
      </dsp:txXfrm>
    </dsp:sp>
  </dsp:spTree>
</dsp:drawing>
</file>

<file path=xl/diagrams/layout1.xml><?xml version="1.0" encoding="utf-8"?>
<dgm:layoutDef xmlns:dgm="http://schemas.openxmlformats.org/drawingml/2006/diagram" xmlns:a="http://schemas.openxmlformats.org/drawingml/2006/main" uniqueId="urn:microsoft.com/office/officeart/2005/8/layout/pList1#1">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0.xml><?xml version="1.0" encoding="utf-8"?>
<dgm:layoutDef xmlns:dgm="http://schemas.openxmlformats.org/drawingml/2006/diagram" xmlns:a="http://schemas.openxmlformats.org/drawingml/2006/main" uniqueId="urn:microsoft.com/office/officeart/2005/8/layout/pList1#10">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1.xml><?xml version="1.0" encoding="utf-8"?>
<dgm:layoutDef xmlns:dgm="http://schemas.openxmlformats.org/drawingml/2006/diagram" xmlns:a="http://schemas.openxmlformats.org/drawingml/2006/main" uniqueId="urn:microsoft.com/office/officeart/2005/8/layout/pList1#11">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2.xml><?xml version="1.0" encoding="utf-8"?>
<dgm:layoutDef xmlns:dgm="http://schemas.openxmlformats.org/drawingml/2006/diagram" xmlns:a="http://schemas.openxmlformats.org/drawingml/2006/main" uniqueId="urn:microsoft.com/office/officeart/2005/8/layout/pList1#12">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3.xml><?xml version="1.0" encoding="utf-8"?>
<dgm:layoutDef xmlns:dgm="http://schemas.openxmlformats.org/drawingml/2006/diagram" xmlns:a="http://schemas.openxmlformats.org/drawingml/2006/main" uniqueId="urn:microsoft.com/office/officeart/2005/8/layout/pList1#13">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4.xml><?xml version="1.0" encoding="utf-8"?>
<dgm:layoutDef xmlns:dgm="http://schemas.openxmlformats.org/drawingml/2006/diagram" xmlns:a="http://schemas.openxmlformats.org/drawingml/2006/main" uniqueId="urn:microsoft.com/office/officeart/2005/8/layout/pList1#14">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5.xml><?xml version="1.0" encoding="utf-8"?>
<dgm:layoutDef xmlns:dgm="http://schemas.openxmlformats.org/drawingml/2006/diagram" xmlns:a="http://schemas.openxmlformats.org/drawingml/2006/main" uniqueId="urn:microsoft.com/office/officeart/2005/8/layout/pList1#15">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6.xml><?xml version="1.0" encoding="utf-8"?>
<dgm:layoutDef xmlns:dgm="http://schemas.openxmlformats.org/drawingml/2006/diagram" xmlns:a="http://schemas.openxmlformats.org/drawingml/2006/main" uniqueId="urn:microsoft.com/office/officeart/2005/8/layout/pList1#21">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7.xml><?xml version="1.0" encoding="utf-8"?>
<dgm:layoutDef xmlns:dgm="http://schemas.openxmlformats.org/drawingml/2006/diagram" xmlns:a="http://schemas.openxmlformats.org/drawingml/2006/main" uniqueId="urn:microsoft.com/office/officeart/2005/8/layout/pList1#22">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8.xml><?xml version="1.0" encoding="utf-8"?>
<dgm:layoutDef xmlns:dgm="http://schemas.openxmlformats.org/drawingml/2006/diagram" xmlns:a="http://schemas.openxmlformats.org/drawingml/2006/main" uniqueId="urn:microsoft.com/office/officeart/2005/8/layout/pList1#23">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19.xml><?xml version="1.0" encoding="utf-8"?>
<dgm:layoutDef xmlns:dgm="http://schemas.openxmlformats.org/drawingml/2006/diagram" xmlns:a="http://schemas.openxmlformats.org/drawingml/2006/main" uniqueId="urn:microsoft.com/office/officeart/2005/8/layout/pList1#24">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pList1#2">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20.xml><?xml version="1.0" encoding="utf-8"?>
<dgm:layoutDef xmlns:dgm="http://schemas.openxmlformats.org/drawingml/2006/diagram" xmlns:a="http://schemas.openxmlformats.org/drawingml/2006/main" uniqueId="urn:microsoft.com/office/officeart/2005/8/layout/pList1#25">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21.xml><?xml version="1.0" encoding="utf-8"?>
<dgm:layoutDef xmlns:dgm="http://schemas.openxmlformats.org/drawingml/2006/diagram" xmlns:a="http://schemas.openxmlformats.org/drawingml/2006/main" uniqueId="urn:microsoft.com/office/officeart/2005/8/layout/pList1#5">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pList1#3">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4.xml><?xml version="1.0" encoding="utf-8"?>
<dgm:layoutDef xmlns:dgm="http://schemas.openxmlformats.org/drawingml/2006/diagram" xmlns:a="http://schemas.openxmlformats.org/drawingml/2006/main" uniqueId="urn:microsoft.com/office/officeart/2005/8/layout/pList1#4">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5.xml><?xml version="1.0" encoding="utf-8"?>
<dgm:layoutDef xmlns:dgm="http://schemas.openxmlformats.org/drawingml/2006/diagram" xmlns:a="http://schemas.openxmlformats.org/drawingml/2006/main" uniqueId="urn:microsoft.com/office/officeart/2005/8/layout/pList1#5">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pList1#6">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pList1#7">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pList1#8">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layout9.xml><?xml version="1.0" encoding="utf-8"?>
<dgm:layoutDef xmlns:dgm="http://schemas.openxmlformats.org/drawingml/2006/diagram" xmlns:a="http://schemas.openxmlformats.org/drawingml/2006/main" uniqueId="urn:microsoft.com/office/officeart/2005/8/layout/pList1#9">
  <dgm:title val=""/>
  <dgm:desc val=""/>
  <dgm:catLst>
    <dgm:cat type="list" pri="2000"/>
    <dgm:cat type="picture" pri="2500"/>
    <dgm:cat type="pictureconvert" pri="2500"/>
  </dgm:catLst>
  <dgm:sampData>
    <dgm:dataModel>
      <dgm:ptLst>
        <dgm:pt modelId="0" type="doc"/>
        <dgm:pt modelId="1">
          <dgm:prSet phldr="1"/>
        </dgm:pt>
        <dgm:pt modelId="2">
          <dgm:prSet phldr="1"/>
        </dgm:pt>
        <dgm:pt modelId="3">
          <dgm:prSet phldr="1"/>
        </dgm:pt>
        <dgm:pt modelId="4">
          <dgm:prSet phldr="1"/>
        </dgm:pt>
      </dgm:ptLst>
      <dgm:cxnLst>
        <dgm:cxn modelId="7" srcId="0" destId="1" srcOrd="0" destOrd="0"/>
        <dgm:cxn modelId="8" srcId="0" destId="2" srcOrd="1" destOrd="0"/>
        <dgm:cxn modelId="9" srcId="0" destId="3" srcOrd="2" destOrd="0"/>
        <dgm:cxn modelId="10" srcId="0" destId="4" srcOrd="3"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useDef="1">
    <dgm:dataModel>
      <dgm:ptLst/>
      <dgm:bg/>
      <dgm:whole/>
    </dgm:dataModel>
  </dgm:clrData>
  <dgm:layoutNode name="Name0">
    <dgm:varLst>
      <dgm:dir/>
      <dgm:resizeHandles val="exact"/>
    </dgm:varLst>
    <dgm:choose name="Name1">
      <dgm:if name="Name2" axis="self" func="var" arg="dir" op="equ" val="norm">
        <dgm:alg type="snake">
          <dgm:param type="grDir" val="tL"/>
          <dgm:param type="flowDir" val="row"/>
          <dgm:param type="contDir" val="sameDir"/>
          <dgm:param type="off" val="ctr"/>
          <dgm:param type="vertAlign" val="mid"/>
          <dgm:param type="horzAlign" val="ctr"/>
        </dgm:alg>
      </dgm:if>
      <dgm:else name="Name3">
        <dgm:alg type="snake">
          <dgm:param type="grDir" val="tR"/>
          <dgm:param type="flowDir" val="row"/>
          <dgm:param type="contDir" val="sameDir"/>
          <dgm:param type="off" val="ctr"/>
          <dgm:param type="vertAlign" val="mid"/>
          <dgm:param type="horzAlign" val="ctr"/>
        </dgm:alg>
      </dgm:else>
    </dgm:choose>
    <dgm:shape xmlns:r="http://schemas.openxmlformats.org/officeDocument/2006/relationships" r:blip="">
      <dgm:adjLst/>
    </dgm:shape>
    <dgm:presOf/>
    <dgm:constrLst>
      <dgm:constr type="w" for="ch" forName="compNode" refType="w"/>
      <dgm:constr type="w" for="ch" ptType="sibTrans" refType="w" refFor="ch" refForName="compNode" op="equ" fact="0.1"/>
      <dgm:constr type="sp" refType="w" refFor="ch" refForName="compNode" op="equ" fact="0.1"/>
      <dgm:constr type="primFontSz" for="des" ptType="node" op="equ" val="65"/>
    </dgm:constrLst>
    <dgm:ruleLst/>
    <dgm:forEach name="Name4" axis="ch" ptType="node">
      <dgm:layoutNode name="compNode">
        <dgm:alg type="composite">
          <dgm:param type="ar" val="0.943"/>
        </dgm:alg>
        <dgm:shape xmlns:r="http://schemas.openxmlformats.org/officeDocument/2006/relationships" r:blip="">
          <dgm:adjLst/>
        </dgm:shape>
        <dgm:presOf axis="self"/>
        <dgm:constrLst>
          <dgm:constr type="h" refType="w" fact="1.06"/>
          <dgm:constr type="h" for="ch" forName="pictRect" refType="h" fact="0.65"/>
          <dgm:constr type="w" for="ch" forName="pictRect" refType="w"/>
          <dgm:constr type="l" for="ch" forName="pictRect"/>
          <dgm:constr type="t" for="ch" forName="pictRect"/>
          <dgm:constr type="w" for="ch" forName="textRect" refType="w"/>
          <dgm:constr type="h" for="ch" forName="textRect" refType="h" fact="0.35"/>
          <dgm:constr type="l" for="ch" forName="textRect"/>
          <dgm:constr type="t" for="ch" forName="textRect" refType="b" refFor="ch" refForName="pictRect"/>
        </dgm:constrLst>
        <dgm:ruleLst/>
        <dgm:layoutNode name="pictRect">
          <dgm:alg type="sp"/>
          <dgm:shape xmlns:r="http://schemas.openxmlformats.org/officeDocument/2006/relationships" type="roundRect" r:blip="" blipPhldr="1">
            <dgm:adjLst/>
          </dgm:shape>
          <dgm:presOf/>
          <dgm:constrLst/>
          <dgm:ruleLst/>
        </dgm:layoutNode>
        <dgm:layoutNode name="textRect" styleLbl="revTx">
          <dgm:varLst>
            <dgm:bulletEnabled val="1"/>
          </dgm:varLst>
          <dgm:alg type="tx">
            <dgm:param type="txAnchorVert" val="t"/>
          </dgm:alg>
          <dgm:shape xmlns:r="http://schemas.openxmlformats.org/officeDocument/2006/relationships" type="rect" r:blip="">
            <dgm:adjLst/>
          </dgm:shape>
          <dgm:presOf axis="desOrSelf" ptType="node"/>
          <dgm:constrLst>
            <dgm:constr type="bMarg"/>
          </dgm:constrLst>
          <dgm:ruleLst>
            <dgm:rule type="primFontSz" val="5" fact="NaN" max="NaN"/>
          </dgm:ruleLst>
        </dgm:layoutNode>
      </dgm:layoutNode>
      <dgm:forEach name="Name5" axis="followSib" ptType="sibTrans" cnt="1">
        <dgm:layoutNode name="sibTrans">
          <dgm:alg type="sp"/>
          <dgm:shape xmlns:r="http://schemas.openxmlformats.org/officeDocument/2006/relationships" type="rect" r:blip="" hideGeom="1">
            <dgm:adjLst/>
          </dgm:shape>
          <dgm:presOf axis="sel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1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0.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9.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3" Type="http://schemas.openxmlformats.org/officeDocument/2006/relationships/diagramQuickStyle" Target="../diagrams/quickStyle3.xml"/><Relationship Id="rId18" Type="http://schemas.openxmlformats.org/officeDocument/2006/relationships/diagramQuickStyle" Target="../diagrams/quickStyle4.xml"/><Relationship Id="rId26" Type="http://schemas.openxmlformats.org/officeDocument/2006/relationships/image" Target="../media/image6.jpeg"/><Relationship Id="rId39" Type="http://schemas.openxmlformats.org/officeDocument/2006/relationships/image" Target="../media/image19.jpeg"/><Relationship Id="rId21" Type="http://schemas.openxmlformats.org/officeDocument/2006/relationships/diagramData" Target="../diagrams/data5.xml"/><Relationship Id="rId34" Type="http://schemas.openxmlformats.org/officeDocument/2006/relationships/image" Target="../media/image14.emf"/><Relationship Id="rId42" Type="http://schemas.openxmlformats.org/officeDocument/2006/relationships/image" Target="../media/image22.emf"/><Relationship Id="rId47" Type="http://schemas.openxmlformats.org/officeDocument/2006/relationships/image" Target="../media/image27.emf"/><Relationship Id="rId50" Type="http://schemas.openxmlformats.org/officeDocument/2006/relationships/image" Target="../media/image30.jpeg"/><Relationship Id="rId55" Type="http://schemas.openxmlformats.org/officeDocument/2006/relationships/image" Target="../media/image35.jpeg"/><Relationship Id="rId7" Type="http://schemas.openxmlformats.org/officeDocument/2006/relationships/diagramLayout" Target="../diagrams/layout2.xml"/><Relationship Id="rId2" Type="http://schemas.openxmlformats.org/officeDocument/2006/relationships/diagramLayout" Target="../diagrams/layout1.xml"/><Relationship Id="rId16" Type="http://schemas.openxmlformats.org/officeDocument/2006/relationships/diagramData" Target="../diagrams/data4.xml"/><Relationship Id="rId29" Type="http://schemas.openxmlformats.org/officeDocument/2006/relationships/image" Target="../media/image9.png"/><Relationship Id="rId11" Type="http://schemas.openxmlformats.org/officeDocument/2006/relationships/diagramData" Target="../diagrams/data3.xml"/><Relationship Id="rId24" Type="http://schemas.openxmlformats.org/officeDocument/2006/relationships/diagramColors" Target="../diagrams/colors5.xml"/><Relationship Id="rId32" Type="http://schemas.openxmlformats.org/officeDocument/2006/relationships/image" Target="../media/image12.jpeg"/><Relationship Id="rId37" Type="http://schemas.openxmlformats.org/officeDocument/2006/relationships/image" Target="../media/image17.emf"/><Relationship Id="rId40" Type="http://schemas.openxmlformats.org/officeDocument/2006/relationships/image" Target="../media/image20.emf"/><Relationship Id="rId45" Type="http://schemas.openxmlformats.org/officeDocument/2006/relationships/image" Target="../media/image25.emf"/><Relationship Id="rId53" Type="http://schemas.openxmlformats.org/officeDocument/2006/relationships/image" Target="../media/image33.jpeg"/><Relationship Id="rId58" Type="http://schemas.openxmlformats.org/officeDocument/2006/relationships/image" Target="../media/image38.emf"/><Relationship Id="rId5" Type="http://schemas.microsoft.com/office/2007/relationships/diagramDrawing" Target="../diagrams/drawing1.xml"/><Relationship Id="rId61" Type="http://schemas.openxmlformats.org/officeDocument/2006/relationships/image" Target="../media/image41.png"/><Relationship Id="rId19" Type="http://schemas.openxmlformats.org/officeDocument/2006/relationships/diagramColors" Target="../diagrams/colors4.xml"/><Relationship Id="rId14" Type="http://schemas.openxmlformats.org/officeDocument/2006/relationships/diagramColors" Target="../diagrams/colors3.xml"/><Relationship Id="rId22" Type="http://schemas.openxmlformats.org/officeDocument/2006/relationships/diagramLayout" Target="../diagrams/layout5.xml"/><Relationship Id="rId27" Type="http://schemas.openxmlformats.org/officeDocument/2006/relationships/image" Target="../media/image7.jpeg"/><Relationship Id="rId30" Type="http://schemas.openxmlformats.org/officeDocument/2006/relationships/image" Target="../media/image10.jpeg"/><Relationship Id="rId35" Type="http://schemas.openxmlformats.org/officeDocument/2006/relationships/image" Target="../media/image15.emf"/><Relationship Id="rId43" Type="http://schemas.openxmlformats.org/officeDocument/2006/relationships/image" Target="../media/image23.emf"/><Relationship Id="rId48" Type="http://schemas.openxmlformats.org/officeDocument/2006/relationships/image" Target="../media/image28.jpeg"/><Relationship Id="rId56" Type="http://schemas.openxmlformats.org/officeDocument/2006/relationships/image" Target="../media/image36.jpeg"/><Relationship Id="rId8" Type="http://schemas.openxmlformats.org/officeDocument/2006/relationships/diagramQuickStyle" Target="../diagrams/quickStyle2.xml"/><Relationship Id="rId51" Type="http://schemas.openxmlformats.org/officeDocument/2006/relationships/image" Target="../media/image31.jpeg"/><Relationship Id="rId3" Type="http://schemas.openxmlformats.org/officeDocument/2006/relationships/diagramQuickStyle" Target="../diagrams/quickStyle1.xml"/><Relationship Id="rId12" Type="http://schemas.openxmlformats.org/officeDocument/2006/relationships/diagramLayout" Target="../diagrams/layout3.xml"/><Relationship Id="rId17" Type="http://schemas.openxmlformats.org/officeDocument/2006/relationships/diagramLayout" Target="../diagrams/layout4.xml"/><Relationship Id="rId25" Type="http://schemas.microsoft.com/office/2007/relationships/diagramDrawing" Target="../diagrams/drawing5.xml"/><Relationship Id="rId33" Type="http://schemas.openxmlformats.org/officeDocument/2006/relationships/image" Target="../media/image13.jpeg"/><Relationship Id="rId38" Type="http://schemas.openxmlformats.org/officeDocument/2006/relationships/image" Target="../media/image18.png"/><Relationship Id="rId46" Type="http://schemas.openxmlformats.org/officeDocument/2006/relationships/image" Target="../media/image26.jpeg"/><Relationship Id="rId59" Type="http://schemas.openxmlformats.org/officeDocument/2006/relationships/image" Target="../media/image39.jpeg"/><Relationship Id="rId20" Type="http://schemas.microsoft.com/office/2007/relationships/diagramDrawing" Target="../diagrams/drawing4.xml"/><Relationship Id="rId41" Type="http://schemas.openxmlformats.org/officeDocument/2006/relationships/image" Target="../media/image21.jpeg"/><Relationship Id="rId54" Type="http://schemas.openxmlformats.org/officeDocument/2006/relationships/image" Target="../media/image34.jpeg"/><Relationship Id="rId62" Type="http://schemas.openxmlformats.org/officeDocument/2006/relationships/image" Target="../media/image42.png"/><Relationship Id="rId1" Type="http://schemas.openxmlformats.org/officeDocument/2006/relationships/diagramData" Target="../diagrams/data1.xml"/><Relationship Id="rId6" Type="http://schemas.openxmlformats.org/officeDocument/2006/relationships/diagramData" Target="../diagrams/data2.xml"/><Relationship Id="rId15" Type="http://schemas.microsoft.com/office/2007/relationships/diagramDrawing" Target="../diagrams/drawing3.xml"/><Relationship Id="rId23" Type="http://schemas.openxmlformats.org/officeDocument/2006/relationships/diagramQuickStyle" Target="../diagrams/quickStyle5.xml"/><Relationship Id="rId28" Type="http://schemas.openxmlformats.org/officeDocument/2006/relationships/image" Target="../media/image8.jpeg"/><Relationship Id="rId36" Type="http://schemas.openxmlformats.org/officeDocument/2006/relationships/image" Target="../media/image16.emf"/><Relationship Id="rId49" Type="http://schemas.openxmlformats.org/officeDocument/2006/relationships/image" Target="../media/image29.jpeg"/><Relationship Id="rId57" Type="http://schemas.openxmlformats.org/officeDocument/2006/relationships/image" Target="../media/image37.jpeg"/><Relationship Id="rId10" Type="http://schemas.microsoft.com/office/2007/relationships/diagramDrawing" Target="../diagrams/drawing2.xml"/><Relationship Id="rId31" Type="http://schemas.openxmlformats.org/officeDocument/2006/relationships/image" Target="../media/image11.jpeg"/><Relationship Id="rId44" Type="http://schemas.openxmlformats.org/officeDocument/2006/relationships/image" Target="../media/image24.jpeg"/><Relationship Id="rId52" Type="http://schemas.openxmlformats.org/officeDocument/2006/relationships/image" Target="../media/image32.png"/><Relationship Id="rId60" Type="http://schemas.openxmlformats.org/officeDocument/2006/relationships/image" Target="../media/image40.png"/><Relationship Id="rId4" Type="http://schemas.openxmlformats.org/officeDocument/2006/relationships/diagramColors" Target="../diagrams/colors1.xml"/><Relationship Id="rId9" Type="http://schemas.openxmlformats.org/officeDocument/2006/relationships/diagramColors" Target="../diagrams/colors2.xml"/></Relationships>
</file>

<file path=xl/drawings/_rels/drawing10.xml.rels><?xml version="1.0" encoding="UTF-8" standalone="yes"?>
<Relationships xmlns="http://schemas.openxmlformats.org/package/2006/relationships"><Relationship Id="rId8" Type="http://schemas.openxmlformats.org/officeDocument/2006/relationships/diagramColors" Target="../diagrams/colors21.xml"/><Relationship Id="rId13" Type="http://schemas.openxmlformats.org/officeDocument/2006/relationships/image" Target="../media/image25.emf"/><Relationship Id="rId3" Type="http://schemas.openxmlformats.org/officeDocument/2006/relationships/image" Target="../media/image228.png"/><Relationship Id="rId7" Type="http://schemas.openxmlformats.org/officeDocument/2006/relationships/diagramQuickStyle" Target="../diagrams/quickStyle21.xml"/><Relationship Id="rId12" Type="http://schemas.openxmlformats.org/officeDocument/2006/relationships/image" Target="../media/image15.emf"/><Relationship Id="rId2" Type="http://schemas.openxmlformats.org/officeDocument/2006/relationships/image" Target="../media/image227.png"/><Relationship Id="rId1" Type="http://schemas.openxmlformats.org/officeDocument/2006/relationships/image" Target="../media/image226.png"/><Relationship Id="rId6" Type="http://schemas.openxmlformats.org/officeDocument/2006/relationships/diagramLayout" Target="../diagrams/layout21.xml"/><Relationship Id="rId11" Type="http://schemas.openxmlformats.org/officeDocument/2006/relationships/image" Target="../media/image17.emf"/><Relationship Id="rId5" Type="http://schemas.openxmlformats.org/officeDocument/2006/relationships/diagramData" Target="../diagrams/data21.xml"/><Relationship Id="rId10" Type="http://schemas.openxmlformats.org/officeDocument/2006/relationships/image" Target="../media/image16.emf"/><Relationship Id="rId4" Type="http://schemas.openxmlformats.org/officeDocument/2006/relationships/image" Target="../media/image229.png"/><Relationship Id="rId9" Type="http://schemas.microsoft.com/office/2007/relationships/diagramDrawing" Target="../diagrams/drawing21.xml"/><Relationship Id="rId14" Type="http://schemas.openxmlformats.org/officeDocument/2006/relationships/image" Target="../media/image20.emf"/></Relationships>
</file>

<file path=xl/drawings/_rels/drawing2.xml.rels><?xml version="1.0" encoding="UTF-8" standalone="yes"?>
<Relationships xmlns="http://schemas.openxmlformats.org/package/2006/relationships"><Relationship Id="rId13" Type="http://schemas.openxmlformats.org/officeDocument/2006/relationships/diagramQuickStyle" Target="../diagrams/quickStyle8.xml"/><Relationship Id="rId18" Type="http://schemas.openxmlformats.org/officeDocument/2006/relationships/diagramQuickStyle" Target="../diagrams/quickStyle9.xml"/><Relationship Id="rId26" Type="http://schemas.openxmlformats.org/officeDocument/2006/relationships/image" Target="../media/image43.jpeg"/><Relationship Id="rId39" Type="http://schemas.openxmlformats.org/officeDocument/2006/relationships/image" Target="../media/image56.jpeg"/><Relationship Id="rId21" Type="http://schemas.openxmlformats.org/officeDocument/2006/relationships/diagramData" Target="../diagrams/data10.xml"/><Relationship Id="rId34" Type="http://schemas.openxmlformats.org/officeDocument/2006/relationships/image" Target="../media/image51.jpeg"/><Relationship Id="rId42" Type="http://schemas.openxmlformats.org/officeDocument/2006/relationships/image" Target="../media/image59.jpeg"/><Relationship Id="rId47" Type="http://schemas.openxmlformats.org/officeDocument/2006/relationships/image" Target="../media/image41.png"/><Relationship Id="rId7" Type="http://schemas.openxmlformats.org/officeDocument/2006/relationships/diagramLayout" Target="../diagrams/layout7.xml"/><Relationship Id="rId2" Type="http://schemas.openxmlformats.org/officeDocument/2006/relationships/diagramLayout" Target="../diagrams/layout6.xml"/><Relationship Id="rId16" Type="http://schemas.openxmlformats.org/officeDocument/2006/relationships/diagramData" Target="../diagrams/data9.xml"/><Relationship Id="rId29" Type="http://schemas.openxmlformats.org/officeDocument/2006/relationships/image" Target="../media/image46.jpeg"/><Relationship Id="rId1" Type="http://schemas.openxmlformats.org/officeDocument/2006/relationships/diagramData" Target="../diagrams/data6.xml"/><Relationship Id="rId6" Type="http://schemas.openxmlformats.org/officeDocument/2006/relationships/diagramData" Target="../diagrams/data7.xml"/><Relationship Id="rId11" Type="http://schemas.openxmlformats.org/officeDocument/2006/relationships/diagramData" Target="../diagrams/data8.xml"/><Relationship Id="rId24" Type="http://schemas.openxmlformats.org/officeDocument/2006/relationships/diagramColors" Target="../diagrams/colors10.xml"/><Relationship Id="rId32" Type="http://schemas.openxmlformats.org/officeDocument/2006/relationships/image" Target="../media/image49.jpeg"/><Relationship Id="rId37" Type="http://schemas.openxmlformats.org/officeDocument/2006/relationships/image" Target="../media/image54.jpeg"/><Relationship Id="rId40" Type="http://schemas.openxmlformats.org/officeDocument/2006/relationships/image" Target="../media/image57.jpeg"/><Relationship Id="rId45" Type="http://schemas.openxmlformats.org/officeDocument/2006/relationships/image" Target="../media/image62.jpeg"/><Relationship Id="rId5" Type="http://schemas.microsoft.com/office/2007/relationships/diagramDrawing" Target="../diagrams/drawing6.xml"/><Relationship Id="rId15" Type="http://schemas.microsoft.com/office/2007/relationships/diagramDrawing" Target="../diagrams/drawing8.xml"/><Relationship Id="rId23" Type="http://schemas.openxmlformats.org/officeDocument/2006/relationships/diagramQuickStyle" Target="../diagrams/quickStyle10.xml"/><Relationship Id="rId28" Type="http://schemas.openxmlformats.org/officeDocument/2006/relationships/image" Target="../media/image45.jpeg"/><Relationship Id="rId36" Type="http://schemas.openxmlformats.org/officeDocument/2006/relationships/image" Target="../media/image53.jpeg"/><Relationship Id="rId10" Type="http://schemas.microsoft.com/office/2007/relationships/diagramDrawing" Target="../diagrams/drawing7.xml"/><Relationship Id="rId19" Type="http://schemas.openxmlformats.org/officeDocument/2006/relationships/diagramColors" Target="../diagrams/colors9.xml"/><Relationship Id="rId31" Type="http://schemas.openxmlformats.org/officeDocument/2006/relationships/image" Target="../media/image48.jpeg"/><Relationship Id="rId44" Type="http://schemas.openxmlformats.org/officeDocument/2006/relationships/image" Target="../media/image61.jpeg"/><Relationship Id="rId4" Type="http://schemas.openxmlformats.org/officeDocument/2006/relationships/diagramColors" Target="../diagrams/colors6.xml"/><Relationship Id="rId9" Type="http://schemas.openxmlformats.org/officeDocument/2006/relationships/diagramColors" Target="../diagrams/colors7.xml"/><Relationship Id="rId14" Type="http://schemas.openxmlformats.org/officeDocument/2006/relationships/diagramColors" Target="../diagrams/colors8.xml"/><Relationship Id="rId22" Type="http://schemas.openxmlformats.org/officeDocument/2006/relationships/diagramLayout" Target="../diagrams/layout10.xml"/><Relationship Id="rId27" Type="http://schemas.openxmlformats.org/officeDocument/2006/relationships/image" Target="../media/image44.jpeg"/><Relationship Id="rId30" Type="http://schemas.openxmlformats.org/officeDocument/2006/relationships/image" Target="../media/image47.jpeg"/><Relationship Id="rId35" Type="http://schemas.openxmlformats.org/officeDocument/2006/relationships/image" Target="../media/image52.jpeg"/><Relationship Id="rId43" Type="http://schemas.openxmlformats.org/officeDocument/2006/relationships/image" Target="../media/image60.jpeg"/><Relationship Id="rId48" Type="http://schemas.openxmlformats.org/officeDocument/2006/relationships/image" Target="../media/image42.png"/><Relationship Id="rId8" Type="http://schemas.openxmlformats.org/officeDocument/2006/relationships/diagramQuickStyle" Target="../diagrams/quickStyle7.xml"/><Relationship Id="rId3" Type="http://schemas.openxmlformats.org/officeDocument/2006/relationships/diagramQuickStyle" Target="../diagrams/quickStyle6.xml"/><Relationship Id="rId12" Type="http://schemas.openxmlformats.org/officeDocument/2006/relationships/diagramLayout" Target="../diagrams/layout8.xml"/><Relationship Id="rId17" Type="http://schemas.openxmlformats.org/officeDocument/2006/relationships/diagramLayout" Target="../diagrams/layout9.xml"/><Relationship Id="rId25" Type="http://schemas.microsoft.com/office/2007/relationships/diagramDrawing" Target="../diagrams/drawing10.xml"/><Relationship Id="rId33" Type="http://schemas.openxmlformats.org/officeDocument/2006/relationships/image" Target="../media/image50.jpeg"/><Relationship Id="rId38" Type="http://schemas.openxmlformats.org/officeDocument/2006/relationships/image" Target="../media/image55.jpeg"/><Relationship Id="rId46" Type="http://schemas.openxmlformats.org/officeDocument/2006/relationships/image" Target="../media/image63.jpeg"/><Relationship Id="rId20" Type="http://schemas.microsoft.com/office/2007/relationships/diagramDrawing" Target="../diagrams/drawing9.xml"/><Relationship Id="rId41" Type="http://schemas.openxmlformats.org/officeDocument/2006/relationships/image" Target="../media/image58.jpeg"/></Relationships>
</file>

<file path=xl/drawings/_rels/drawing3.xml.rels><?xml version="1.0" encoding="UTF-8" standalone="yes"?>
<Relationships xmlns="http://schemas.openxmlformats.org/package/2006/relationships"><Relationship Id="rId13" Type="http://schemas.openxmlformats.org/officeDocument/2006/relationships/diagramData" Target="../diagrams/data13.xml"/><Relationship Id="rId18" Type="http://schemas.openxmlformats.org/officeDocument/2006/relationships/diagramData" Target="../diagrams/data14.xml"/><Relationship Id="rId26" Type="http://schemas.openxmlformats.org/officeDocument/2006/relationships/diagramColors" Target="../diagrams/colors15.xml"/><Relationship Id="rId39" Type="http://schemas.openxmlformats.org/officeDocument/2006/relationships/image" Target="../media/image77.jpeg"/><Relationship Id="rId21" Type="http://schemas.openxmlformats.org/officeDocument/2006/relationships/diagramColors" Target="../diagrams/colors14.xml"/><Relationship Id="rId34" Type="http://schemas.openxmlformats.org/officeDocument/2006/relationships/image" Target="../media/image72.jpeg"/><Relationship Id="rId42" Type="http://schemas.openxmlformats.org/officeDocument/2006/relationships/image" Target="../media/image22.emf"/><Relationship Id="rId47" Type="http://schemas.openxmlformats.org/officeDocument/2006/relationships/image" Target="../media/image82.emf"/><Relationship Id="rId50" Type="http://schemas.openxmlformats.org/officeDocument/2006/relationships/image" Target="../media/image84.emf"/><Relationship Id="rId55" Type="http://schemas.openxmlformats.org/officeDocument/2006/relationships/image" Target="../media/image88.png"/><Relationship Id="rId7" Type="http://schemas.microsoft.com/office/2007/relationships/diagramDrawing" Target="../diagrams/drawing11.xml"/><Relationship Id="rId2" Type="http://schemas.openxmlformats.org/officeDocument/2006/relationships/image" Target="../media/image65.emf"/><Relationship Id="rId16" Type="http://schemas.openxmlformats.org/officeDocument/2006/relationships/diagramColors" Target="../diagrams/colors13.xml"/><Relationship Id="rId29" Type="http://schemas.openxmlformats.org/officeDocument/2006/relationships/image" Target="../media/image67.png"/><Relationship Id="rId11" Type="http://schemas.openxmlformats.org/officeDocument/2006/relationships/diagramColors" Target="../diagrams/colors12.xml"/><Relationship Id="rId24" Type="http://schemas.openxmlformats.org/officeDocument/2006/relationships/diagramLayout" Target="../diagrams/layout15.xml"/><Relationship Id="rId32" Type="http://schemas.openxmlformats.org/officeDocument/2006/relationships/image" Target="../media/image70.jpeg"/><Relationship Id="rId37" Type="http://schemas.openxmlformats.org/officeDocument/2006/relationships/image" Target="../media/image75.jpeg"/><Relationship Id="rId40" Type="http://schemas.openxmlformats.org/officeDocument/2006/relationships/image" Target="../media/image78.jpeg"/><Relationship Id="rId45" Type="http://schemas.openxmlformats.org/officeDocument/2006/relationships/image" Target="../media/image15.emf"/><Relationship Id="rId53" Type="http://schemas.openxmlformats.org/officeDocument/2006/relationships/image" Target="../media/image87.png"/><Relationship Id="rId58" Type="http://schemas.openxmlformats.org/officeDocument/2006/relationships/image" Target="../media/image91.jpeg"/><Relationship Id="rId5" Type="http://schemas.openxmlformats.org/officeDocument/2006/relationships/diagramQuickStyle" Target="../diagrams/quickStyle11.xml"/><Relationship Id="rId61" Type="http://schemas.openxmlformats.org/officeDocument/2006/relationships/image" Target="../media/image41.png"/><Relationship Id="rId19" Type="http://schemas.openxmlformats.org/officeDocument/2006/relationships/diagramLayout" Target="../diagrams/layout14.xml"/><Relationship Id="rId14" Type="http://schemas.openxmlformats.org/officeDocument/2006/relationships/diagramLayout" Target="../diagrams/layout13.xml"/><Relationship Id="rId22" Type="http://schemas.microsoft.com/office/2007/relationships/diagramDrawing" Target="../diagrams/drawing14.xml"/><Relationship Id="rId27" Type="http://schemas.microsoft.com/office/2007/relationships/diagramDrawing" Target="../diagrams/drawing15.xml"/><Relationship Id="rId30" Type="http://schemas.openxmlformats.org/officeDocument/2006/relationships/image" Target="../media/image68.jpeg"/><Relationship Id="rId35" Type="http://schemas.openxmlformats.org/officeDocument/2006/relationships/image" Target="../media/image73.jpeg"/><Relationship Id="rId43" Type="http://schemas.openxmlformats.org/officeDocument/2006/relationships/image" Target="../media/image80.png"/><Relationship Id="rId48" Type="http://schemas.openxmlformats.org/officeDocument/2006/relationships/image" Target="../media/image25.emf"/><Relationship Id="rId56" Type="http://schemas.openxmlformats.org/officeDocument/2006/relationships/image" Target="../media/image89.png"/><Relationship Id="rId8" Type="http://schemas.openxmlformats.org/officeDocument/2006/relationships/diagramData" Target="../diagrams/data12.xml"/><Relationship Id="rId51" Type="http://schemas.openxmlformats.org/officeDocument/2006/relationships/image" Target="../media/image85.png"/><Relationship Id="rId3" Type="http://schemas.openxmlformats.org/officeDocument/2006/relationships/diagramData" Target="../diagrams/data11.xml"/><Relationship Id="rId12" Type="http://schemas.microsoft.com/office/2007/relationships/diagramDrawing" Target="../diagrams/drawing12.xml"/><Relationship Id="rId17" Type="http://schemas.microsoft.com/office/2007/relationships/diagramDrawing" Target="../diagrams/drawing13.xml"/><Relationship Id="rId25" Type="http://schemas.openxmlformats.org/officeDocument/2006/relationships/diagramQuickStyle" Target="../diagrams/quickStyle15.xml"/><Relationship Id="rId33" Type="http://schemas.openxmlformats.org/officeDocument/2006/relationships/image" Target="../media/image71.jpeg"/><Relationship Id="rId38" Type="http://schemas.openxmlformats.org/officeDocument/2006/relationships/image" Target="../media/image76.jpeg"/><Relationship Id="rId46" Type="http://schemas.openxmlformats.org/officeDocument/2006/relationships/image" Target="../media/image81.emf"/><Relationship Id="rId59" Type="http://schemas.openxmlformats.org/officeDocument/2006/relationships/image" Target="../media/image92.png"/><Relationship Id="rId20" Type="http://schemas.openxmlformats.org/officeDocument/2006/relationships/diagramQuickStyle" Target="../diagrams/quickStyle14.xml"/><Relationship Id="rId41" Type="http://schemas.openxmlformats.org/officeDocument/2006/relationships/image" Target="../media/image79.png"/><Relationship Id="rId54" Type="http://schemas.openxmlformats.org/officeDocument/2006/relationships/image" Target="../media/image23.emf"/><Relationship Id="rId62" Type="http://schemas.openxmlformats.org/officeDocument/2006/relationships/image" Target="../media/image42.png"/><Relationship Id="rId1" Type="http://schemas.openxmlformats.org/officeDocument/2006/relationships/image" Target="../media/image64.emf"/><Relationship Id="rId6" Type="http://schemas.openxmlformats.org/officeDocument/2006/relationships/diagramColors" Target="../diagrams/colors11.xml"/><Relationship Id="rId15" Type="http://schemas.openxmlformats.org/officeDocument/2006/relationships/diagramQuickStyle" Target="../diagrams/quickStyle13.xml"/><Relationship Id="rId23" Type="http://schemas.openxmlformats.org/officeDocument/2006/relationships/diagramData" Target="../diagrams/data15.xml"/><Relationship Id="rId28" Type="http://schemas.openxmlformats.org/officeDocument/2006/relationships/image" Target="../media/image66.jpeg"/><Relationship Id="rId36" Type="http://schemas.openxmlformats.org/officeDocument/2006/relationships/image" Target="../media/image74.jpeg"/><Relationship Id="rId49" Type="http://schemas.openxmlformats.org/officeDocument/2006/relationships/image" Target="../media/image83.emf"/><Relationship Id="rId57" Type="http://schemas.openxmlformats.org/officeDocument/2006/relationships/image" Target="../media/image90.jpeg"/><Relationship Id="rId10" Type="http://schemas.openxmlformats.org/officeDocument/2006/relationships/diagramQuickStyle" Target="../diagrams/quickStyle12.xml"/><Relationship Id="rId31" Type="http://schemas.openxmlformats.org/officeDocument/2006/relationships/image" Target="../media/image69.jpeg"/><Relationship Id="rId44" Type="http://schemas.openxmlformats.org/officeDocument/2006/relationships/image" Target="../media/image16.emf"/><Relationship Id="rId52" Type="http://schemas.openxmlformats.org/officeDocument/2006/relationships/image" Target="../media/image86.emf"/><Relationship Id="rId60" Type="http://schemas.openxmlformats.org/officeDocument/2006/relationships/image" Target="../media/image93.png"/><Relationship Id="rId4" Type="http://schemas.openxmlformats.org/officeDocument/2006/relationships/diagramLayout" Target="../diagrams/layout11.xml"/><Relationship Id="rId9" Type="http://schemas.openxmlformats.org/officeDocument/2006/relationships/diagramLayout" Target="../diagrams/layout12.xml"/></Relationships>
</file>

<file path=xl/drawings/_rels/drawing4.xml.rels><?xml version="1.0" encoding="UTF-8" standalone="yes"?>
<Relationships xmlns="http://schemas.openxmlformats.org/package/2006/relationships"><Relationship Id="rId13" Type="http://schemas.openxmlformats.org/officeDocument/2006/relationships/image" Target="../media/image22.emf"/><Relationship Id="rId18" Type="http://schemas.openxmlformats.org/officeDocument/2006/relationships/image" Target="../media/image102.jpeg"/><Relationship Id="rId26" Type="http://schemas.openxmlformats.org/officeDocument/2006/relationships/image" Target="../media/image110.jpeg"/><Relationship Id="rId39" Type="http://schemas.openxmlformats.org/officeDocument/2006/relationships/image" Target="../media/image41.png"/><Relationship Id="rId21" Type="http://schemas.openxmlformats.org/officeDocument/2006/relationships/image" Target="../media/image105.jpeg"/><Relationship Id="rId34" Type="http://schemas.openxmlformats.org/officeDocument/2006/relationships/image" Target="../media/image118.jpeg"/><Relationship Id="rId7" Type="http://schemas.openxmlformats.org/officeDocument/2006/relationships/image" Target="../media/image96.jpeg"/><Relationship Id="rId12" Type="http://schemas.openxmlformats.org/officeDocument/2006/relationships/image" Target="../media/image23.emf"/><Relationship Id="rId17" Type="http://schemas.openxmlformats.org/officeDocument/2006/relationships/image" Target="../media/image101.jpeg"/><Relationship Id="rId25" Type="http://schemas.openxmlformats.org/officeDocument/2006/relationships/image" Target="../media/image109.jpeg"/><Relationship Id="rId33" Type="http://schemas.openxmlformats.org/officeDocument/2006/relationships/image" Target="../media/image117.jpeg"/><Relationship Id="rId38" Type="http://schemas.openxmlformats.org/officeDocument/2006/relationships/image" Target="../media/image122.jpeg"/><Relationship Id="rId2" Type="http://schemas.openxmlformats.org/officeDocument/2006/relationships/image" Target="../media/image95.jpeg"/><Relationship Id="rId16" Type="http://schemas.openxmlformats.org/officeDocument/2006/relationships/image" Target="../media/image27.emf"/><Relationship Id="rId20" Type="http://schemas.openxmlformats.org/officeDocument/2006/relationships/image" Target="../media/image104.jpeg"/><Relationship Id="rId29" Type="http://schemas.openxmlformats.org/officeDocument/2006/relationships/image" Target="../media/image113.jpeg"/><Relationship Id="rId1" Type="http://schemas.openxmlformats.org/officeDocument/2006/relationships/image" Target="../media/image94.jpeg"/><Relationship Id="rId6" Type="http://schemas.openxmlformats.org/officeDocument/2006/relationships/image" Target="../media/image16.emf"/><Relationship Id="rId11" Type="http://schemas.openxmlformats.org/officeDocument/2006/relationships/image" Target="../media/image98.jpeg"/><Relationship Id="rId24" Type="http://schemas.openxmlformats.org/officeDocument/2006/relationships/image" Target="../media/image108.jpeg"/><Relationship Id="rId32" Type="http://schemas.openxmlformats.org/officeDocument/2006/relationships/image" Target="../media/image116.jpeg"/><Relationship Id="rId37" Type="http://schemas.openxmlformats.org/officeDocument/2006/relationships/image" Target="../media/image121.jpeg"/><Relationship Id="rId40" Type="http://schemas.openxmlformats.org/officeDocument/2006/relationships/image" Target="../media/image42.png"/><Relationship Id="rId5" Type="http://schemas.openxmlformats.org/officeDocument/2006/relationships/image" Target="../media/image17.emf"/><Relationship Id="rId15" Type="http://schemas.openxmlformats.org/officeDocument/2006/relationships/image" Target="../media/image100.jpeg"/><Relationship Id="rId23" Type="http://schemas.openxmlformats.org/officeDocument/2006/relationships/image" Target="../media/image107.jpeg"/><Relationship Id="rId28" Type="http://schemas.openxmlformats.org/officeDocument/2006/relationships/image" Target="../media/image112.jpeg"/><Relationship Id="rId36" Type="http://schemas.openxmlformats.org/officeDocument/2006/relationships/image" Target="../media/image120.jpeg"/><Relationship Id="rId10" Type="http://schemas.openxmlformats.org/officeDocument/2006/relationships/image" Target="../media/image20.emf"/><Relationship Id="rId19" Type="http://schemas.openxmlformats.org/officeDocument/2006/relationships/image" Target="../media/image103.jpeg"/><Relationship Id="rId31" Type="http://schemas.openxmlformats.org/officeDocument/2006/relationships/image" Target="../media/image115.jpeg"/><Relationship Id="rId4" Type="http://schemas.openxmlformats.org/officeDocument/2006/relationships/image" Target="../media/image15.emf"/><Relationship Id="rId9" Type="http://schemas.openxmlformats.org/officeDocument/2006/relationships/image" Target="../media/image97.jpeg"/><Relationship Id="rId14" Type="http://schemas.openxmlformats.org/officeDocument/2006/relationships/image" Target="../media/image99.jpeg"/><Relationship Id="rId22" Type="http://schemas.openxmlformats.org/officeDocument/2006/relationships/image" Target="../media/image106.jpeg"/><Relationship Id="rId27" Type="http://schemas.openxmlformats.org/officeDocument/2006/relationships/image" Target="../media/image111.jpeg"/><Relationship Id="rId30" Type="http://schemas.openxmlformats.org/officeDocument/2006/relationships/image" Target="../media/image114.jpeg"/><Relationship Id="rId35" Type="http://schemas.openxmlformats.org/officeDocument/2006/relationships/image" Target="../media/image119.jpeg"/><Relationship Id="rId8" Type="http://schemas.openxmlformats.org/officeDocument/2006/relationships/image" Target="../media/image25.emf"/><Relationship Id="rId3" Type="http://schemas.openxmlformats.org/officeDocument/2006/relationships/image" Target="../media/image14.emf"/></Relationships>
</file>

<file path=xl/drawings/_rels/drawing5.xml.rels><?xml version="1.0" encoding="UTF-8" standalone="yes"?>
<Relationships xmlns="http://schemas.openxmlformats.org/package/2006/relationships"><Relationship Id="rId13" Type="http://schemas.openxmlformats.org/officeDocument/2006/relationships/diagramQuickStyle" Target="../diagrams/quickStyle18.xml"/><Relationship Id="rId18" Type="http://schemas.openxmlformats.org/officeDocument/2006/relationships/diagramQuickStyle" Target="../diagrams/quickStyle19.xml"/><Relationship Id="rId26" Type="http://schemas.openxmlformats.org/officeDocument/2006/relationships/image" Target="../media/image123.jpeg"/><Relationship Id="rId39" Type="http://schemas.openxmlformats.org/officeDocument/2006/relationships/image" Target="../media/image135.png"/><Relationship Id="rId21" Type="http://schemas.openxmlformats.org/officeDocument/2006/relationships/diagramData" Target="../diagrams/data20.xml"/><Relationship Id="rId34" Type="http://schemas.openxmlformats.org/officeDocument/2006/relationships/image" Target="../media/image130.jpeg"/><Relationship Id="rId42" Type="http://schemas.openxmlformats.org/officeDocument/2006/relationships/image" Target="../media/image138.jpeg"/><Relationship Id="rId47" Type="http://schemas.openxmlformats.org/officeDocument/2006/relationships/image" Target="../media/image143.png"/><Relationship Id="rId50" Type="http://schemas.openxmlformats.org/officeDocument/2006/relationships/image" Target="../media/image146.png"/><Relationship Id="rId55" Type="http://schemas.openxmlformats.org/officeDocument/2006/relationships/image" Target="../media/image151.emf"/><Relationship Id="rId7" Type="http://schemas.openxmlformats.org/officeDocument/2006/relationships/diagramLayout" Target="../diagrams/layout17.xml"/><Relationship Id="rId2" Type="http://schemas.openxmlformats.org/officeDocument/2006/relationships/diagramLayout" Target="../diagrams/layout16.xml"/><Relationship Id="rId16" Type="http://schemas.openxmlformats.org/officeDocument/2006/relationships/diagramData" Target="../diagrams/data19.xml"/><Relationship Id="rId29" Type="http://schemas.openxmlformats.org/officeDocument/2006/relationships/image" Target="../media/image126.jpeg"/><Relationship Id="rId11" Type="http://schemas.openxmlformats.org/officeDocument/2006/relationships/diagramData" Target="../diagrams/data18.xml"/><Relationship Id="rId24" Type="http://schemas.openxmlformats.org/officeDocument/2006/relationships/diagramColors" Target="../diagrams/colors20.xml"/><Relationship Id="rId32" Type="http://schemas.openxmlformats.org/officeDocument/2006/relationships/image" Target="../media/image43.jpeg"/><Relationship Id="rId37" Type="http://schemas.openxmlformats.org/officeDocument/2006/relationships/image" Target="../media/image133.jpeg"/><Relationship Id="rId40" Type="http://schemas.openxmlformats.org/officeDocument/2006/relationships/image" Target="../media/image136.jpeg"/><Relationship Id="rId45" Type="http://schemas.openxmlformats.org/officeDocument/2006/relationships/image" Target="../media/image141.jpeg"/><Relationship Id="rId53" Type="http://schemas.openxmlformats.org/officeDocument/2006/relationships/image" Target="../media/image149.emf"/><Relationship Id="rId58" Type="http://schemas.openxmlformats.org/officeDocument/2006/relationships/image" Target="../media/image42.png"/><Relationship Id="rId5" Type="http://schemas.microsoft.com/office/2007/relationships/diagramDrawing" Target="../diagrams/drawing16.xml"/><Relationship Id="rId19" Type="http://schemas.openxmlformats.org/officeDocument/2006/relationships/diagramColors" Target="../diagrams/colors19.xml"/><Relationship Id="rId4" Type="http://schemas.openxmlformats.org/officeDocument/2006/relationships/diagramColors" Target="../diagrams/colors16.xml"/><Relationship Id="rId9" Type="http://schemas.openxmlformats.org/officeDocument/2006/relationships/diagramColors" Target="../diagrams/colors17.xml"/><Relationship Id="rId14" Type="http://schemas.openxmlformats.org/officeDocument/2006/relationships/diagramColors" Target="../diagrams/colors18.xml"/><Relationship Id="rId22" Type="http://schemas.openxmlformats.org/officeDocument/2006/relationships/diagramLayout" Target="../diagrams/layout20.xml"/><Relationship Id="rId27" Type="http://schemas.openxmlformats.org/officeDocument/2006/relationships/image" Target="../media/image124.jpeg"/><Relationship Id="rId30" Type="http://schemas.openxmlformats.org/officeDocument/2006/relationships/image" Target="../media/image127.jpeg"/><Relationship Id="rId35" Type="http://schemas.openxmlformats.org/officeDocument/2006/relationships/image" Target="../media/image131.jpeg"/><Relationship Id="rId43" Type="http://schemas.openxmlformats.org/officeDocument/2006/relationships/image" Target="../media/image139.jpeg"/><Relationship Id="rId48" Type="http://schemas.openxmlformats.org/officeDocument/2006/relationships/image" Target="../media/image144.png"/><Relationship Id="rId56" Type="http://schemas.openxmlformats.org/officeDocument/2006/relationships/image" Target="../media/image152.emf"/><Relationship Id="rId8" Type="http://schemas.openxmlformats.org/officeDocument/2006/relationships/diagramQuickStyle" Target="../diagrams/quickStyle17.xml"/><Relationship Id="rId51" Type="http://schemas.openxmlformats.org/officeDocument/2006/relationships/image" Target="../media/image147.png"/><Relationship Id="rId3" Type="http://schemas.openxmlformats.org/officeDocument/2006/relationships/diagramQuickStyle" Target="../diagrams/quickStyle16.xml"/><Relationship Id="rId12" Type="http://schemas.openxmlformats.org/officeDocument/2006/relationships/diagramLayout" Target="../diagrams/layout18.xml"/><Relationship Id="rId17" Type="http://schemas.openxmlformats.org/officeDocument/2006/relationships/diagramLayout" Target="../diagrams/layout19.xml"/><Relationship Id="rId25" Type="http://schemas.microsoft.com/office/2007/relationships/diagramDrawing" Target="../diagrams/drawing20.xml"/><Relationship Id="rId33" Type="http://schemas.openxmlformats.org/officeDocument/2006/relationships/image" Target="../media/image129.jpeg"/><Relationship Id="rId38" Type="http://schemas.openxmlformats.org/officeDocument/2006/relationships/image" Target="../media/image134.png"/><Relationship Id="rId46" Type="http://schemas.openxmlformats.org/officeDocument/2006/relationships/image" Target="../media/image142.png"/><Relationship Id="rId20" Type="http://schemas.microsoft.com/office/2007/relationships/diagramDrawing" Target="../diagrams/drawing19.xml"/><Relationship Id="rId41" Type="http://schemas.openxmlformats.org/officeDocument/2006/relationships/image" Target="../media/image137.jpeg"/><Relationship Id="rId54" Type="http://schemas.openxmlformats.org/officeDocument/2006/relationships/image" Target="../media/image150.emf"/><Relationship Id="rId1" Type="http://schemas.openxmlformats.org/officeDocument/2006/relationships/diagramData" Target="../diagrams/data16.xml"/><Relationship Id="rId6" Type="http://schemas.openxmlformats.org/officeDocument/2006/relationships/diagramData" Target="../diagrams/data17.xml"/><Relationship Id="rId15" Type="http://schemas.microsoft.com/office/2007/relationships/diagramDrawing" Target="../diagrams/drawing18.xml"/><Relationship Id="rId23" Type="http://schemas.openxmlformats.org/officeDocument/2006/relationships/diagramQuickStyle" Target="../diagrams/quickStyle20.xml"/><Relationship Id="rId28" Type="http://schemas.openxmlformats.org/officeDocument/2006/relationships/image" Target="../media/image125.jpeg"/><Relationship Id="rId36" Type="http://schemas.openxmlformats.org/officeDocument/2006/relationships/image" Target="../media/image132.jpeg"/><Relationship Id="rId49" Type="http://schemas.openxmlformats.org/officeDocument/2006/relationships/image" Target="../media/image145.png"/><Relationship Id="rId57" Type="http://schemas.openxmlformats.org/officeDocument/2006/relationships/image" Target="../media/image41.png"/><Relationship Id="rId10" Type="http://schemas.microsoft.com/office/2007/relationships/diagramDrawing" Target="../diagrams/drawing17.xml"/><Relationship Id="rId31" Type="http://schemas.openxmlformats.org/officeDocument/2006/relationships/image" Target="../media/image128.jpeg"/><Relationship Id="rId44" Type="http://schemas.openxmlformats.org/officeDocument/2006/relationships/image" Target="../media/image140.jpeg"/><Relationship Id="rId52" Type="http://schemas.openxmlformats.org/officeDocument/2006/relationships/image" Target="../media/image148.png"/></Relationships>
</file>

<file path=xl/drawings/_rels/drawing6.xml.rels><?xml version="1.0" encoding="UTF-8" standalone="yes"?>
<Relationships xmlns="http://schemas.openxmlformats.org/package/2006/relationships"><Relationship Id="rId13" Type="http://schemas.openxmlformats.org/officeDocument/2006/relationships/image" Target="../media/image165.emf"/><Relationship Id="rId18" Type="http://schemas.openxmlformats.org/officeDocument/2006/relationships/image" Target="../media/image170.emf"/><Relationship Id="rId26" Type="http://schemas.openxmlformats.org/officeDocument/2006/relationships/image" Target="../media/image178.emf"/><Relationship Id="rId3" Type="http://schemas.openxmlformats.org/officeDocument/2006/relationships/image" Target="../media/image155.emf"/><Relationship Id="rId21" Type="http://schemas.openxmlformats.org/officeDocument/2006/relationships/image" Target="../media/image173.emf"/><Relationship Id="rId34" Type="http://schemas.openxmlformats.org/officeDocument/2006/relationships/image" Target="../media/image186.emf"/><Relationship Id="rId7" Type="http://schemas.openxmlformats.org/officeDocument/2006/relationships/image" Target="../media/image159.emf"/><Relationship Id="rId12" Type="http://schemas.openxmlformats.org/officeDocument/2006/relationships/image" Target="../media/image164.emf"/><Relationship Id="rId17" Type="http://schemas.openxmlformats.org/officeDocument/2006/relationships/image" Target="../media/image169.emf"/><Relationship Id="rId25" Type="http://schemas.openxmlformats.org/officeDocument/2006/relationships/image" Target="../media/image177.emf"/><Relationship Id="rId33" Type="http://schemas.openxmlformats.org/officeDocument/2006/relationships/image" Target="../media/image185.emf"/><Relationship Id="rId2" Type="http://schemas.openxmlformats.org/officeDocument/2006/relationships/image" Target="../media/image154.emf"/><Relationship Id="rId16" Type="http://schemas.openxmlformats.org/officeDocument/2006/relationships/image" Target="../media/image168.emf"/><Relationship Id="rId20" Type="http://schemas.openxmlformats.org/officeDocument/2006/relationships/image" Target="../media/image172.emf"/><Relationship Id="rId29" Type="http://schemas.openxmlformats.org/officeDocument/2006/relationships/image" Target="../media/image181.emf"/><Relationship Id="rId1" Type="http://schemas.openxmlformats.org/officeDocument/2006/relationships/image" Target="../media/image153.emf"/><Relationship Id="rId6" Type="http://schemas.openxmlformats.org/officeDocument/2006/relationships/image" Target="../media/image158.emf"/><Relationship Id="rId11" Type="http://schemas.openxmlformats.org/officeDocument/2006/relationships/image" Target="../media/image163.emf"/><Relationship Id="rId24" Type="http://schemas.openxmlformats.org/officeDocument/2006/relationships/image" Target="../media/image176.emf"/><Relationship Id="rId32" Type="http://schemas.openxmlformats.org/officeDocument/2006/relationships/image" Target="../media/image184.emf"/><Relationship Id="rId5" Type="http://schemas.openxmlformats.org/officeDocument/2006/relationships/image" Target="../media/image157.emf"/><Relationship Id="rId15" Type="http://schemas.openxmlformats.org/officeDocument/2006/relationships/image" Target="../media/image167.emf"/><Relationship Id="rId23" Type="http://schemas.openxmlformats.org/officeDocument/2006/relationships/image" Target="../media/image175.emf"/><Relationship Id="rId28" Type="http://schemas.openxmlformats.org/officeDocument/2006/relationships/image" Target="../media/image180.emf"/><Relationship Id="rId36" Type="http://schemas.openxmlformats.org/officeDocument/2006/relationships/image" Target="../media/image188.emf"/><Relationship Id="rId10" Type="http://schemas.openxmlformats.org/officeDocument/2006/relationships/image" Target="../media/image162.emf"/><Relationship Id="rId19" Type="http://schemas.openxmlformats.org/officeDocument/2006/relationships/image" Target="../media/image171.emf"/><Relationship Id="rId31" Type="http://schemas.openxmlformats.org/officeDocument/2006/relationships/image" Target="../media/image183.emf"/><Relationship Id="rId4" Type="http://schemas.openxmlformats.org/officeDocument/2006/relationships/image" Target="../media/image156.emf"/><Relationship Id="rId9" Type="http://schemas.openxmlformats.org/officeDocument/2006/relationships/image" Target="../media/image161.emf"/><Relationship Id="rId14" Type="http://schemas.openxmlformats.org/officeDocument/2006/relationships/image" Target="../media/image166.emf"/><Relationship Id="rId22" Type="http://schemas.openxmlformats.org/officeDocument/2006/relationships/image" Target="../media/image174.emf"/><Relationship Id="rId27" Type="http://schemas.openxmlformats.org/officeDocument/2006/relationships/image" Target="../media/image179.emf"/><Relationship Id="rId30" Type="http://schemas.openxmlformats.org/officeDocument/2006/relationships/image" Target="../media/image182.emf"/><Relationship Id="rId35" Type="http://schemas.openxmlformats.org/officeDocument/2006/relationships/image" Target="../media/image187.emf"/><Relationship Id="rId8" Type="http://schemas.openxmlformats.org/officeDocument/2006/relationships/image" Target="../media/image160.emf"/></Relationships>
</file>

<file path=xl/drawings/_rels/drawing7.xml.rels><?xml version="1.0" encoding="UTF-8" standalone="yes"?>
<Relationships xmlns="http://schemas.openxmlformats.org/package/2006/relationships"><Relationship Id="rId8" Type="http://schemas.openxmlformats.org/officeDocument/2006/relationships/image" Target="../media/image165.emf"/><Relationship Id="rId13" Type="http://schemas.openxmlformats.org/officeDocument/2006/relationships/image" Target="../media/image198.emf"/><Relationship Id="rId18" Type="http://schemas.openxmlformats.org/officeDocument/2006/relationships/image" Target="../media/image202.emf"/><Relationship Id="rId3" Type="http://schemas.openxmlformats.org/officeDocument/2006/relationships/image" Target="../media/image191.emf"/><Relationship Id="rId21" Type="http://schemas.openxmlformats.org/officeDocument/2006/relationships/image" Target="../media/image205.emf"/><Relationship Id="rId7" Type="http://schemas.openxmlformats.org/officeDocument/2006/relationships/image" Target="../media/image195.emf"/><Relationship Id="rId12" Type="http://schemas.openxmlformats.org/officeDocument/2006/relationships/image" Target="../media/image197.emf"/><Relationship Id="rId17" Type="http://schemas.openxmlformats.org/officeDocument/2006/relationships/image" Target="../media/image201.emf"/><Relationship Id="rId2" Type="http://schemas.openxmlformats.org/officeDocument/2006/relationships/image" Target="../media/image190.emf"/><Relationship Id="rId16" Type="http://schemas.openxmlformats.org/officeDocument/2006/relationships/image" Target="../media/image200.emf"/><Relationship Id="rId20" Type="http://schemas.openxmlformats.org/officeDocument/2006/relationships/image" Target="../media/image204.emf"/><Relationship Id="rId1" Type="http://schemas.openxmlformats.org/officeDocument/2006/relationships/image" Target="../media/image189.emf"/><Relationship Id="rId6" Type="http://schemas.openxmlformats.org/officeDocument/2006/relationships/image" Target="../media/image194.emf"/><Relationship Id="rId11" Type="http://schemas.openxmlformats.org/officeDocument/2006/relationships/image" Target="../media/image196.emf"/><Relationship Id="rId5" Type="http://schemas.openxmlformats.org/officeDocument/2006/relationships/image" Target="../media/image193.emf"/><Relationship Id="rId15" Type="http://schemas.openxmlformats.org/officeDocument/2006/relationships/image" Target="../media/image187.emf"/><Relationship Id="rId23" Type="http://schemas.openxmlformats.org/officeDocument/2006/relationships/image" Target="../media/image207.emf"/><Relationship Id="rId10" Type="http://schemas.openxmlformats.org/officeDocument/2006/relationships/image" Target="../media/image166.emf"/><Relationship Id="rId19" Type="http://schemas.openxmlformats.org/officeDocument/2006/relationships/image" Target="../media/image203.emf"/><Relationship Id="rId4" Type="http://schemas.openxmlformats.org/officeDocument/2006/relationships/image" Target="../media/image192.emf"/><Relationship Id="rId9" Type="http://schemas.openxmlformats.org/officeDocument/2006/relationships/image" Target="../media/image164.emf"/><Relationship Id="rId14" Type="http://schemas.openxmlformats.org/officeDocument/2006/relationships/image" Target="../media/image199.emf"/><Relationship Id="rId22" Type="http://schemas.openxmlformats.org/officeDocument/2006/relationships/image" Target="../media/image206.emf"/></Relationships>
</file>

<file path=xl/drawings/_rels/drawing8.xml.rels><?xml version="1.0" encoding="UTF-8" standalone="yes"?>
<Relationships xmlns="http://schemas.openxmlformats.org/package/2006/relationships"><Relationship Id="rId8" Type="http://schemas.openxmlformats.org/officeDocument/2006/relationships/image" Target="../media/image164.emf"/><Relationship Id="rId13" Type="http://schemas.openxmlformats.org/officeDocument/2006/relationships/image" Target="../media/image217.emf"/><Relationship Id="rId18" Type="http://schemas.openxmlformats.org/officeDocument/2006/relationships/image" Target="../media/image220.emf"/><Relationship Id="rId3" Type="http://schemas.openxmlformats.org/officeDocument/2006/relationships/image" Target="../media/image210.emf"/><Relationship Id="rId21" Type="http://schemas.openxmlformats.org/officeDocument/2006/relationships/image" Target="../media/image223.emf"/><Relationship Id="rId7" Type="http://schemas.openxmlformats.org/officeDocument/2006/relationships/image" Target="../media/image166.emf"/><Relationship Id="rId12" Type="http://schemas.openxmlformats.org/officeDocument/2006/relationships/image" Target="../media/image216.emf"/><Relationship Id="rId17" Type="http://schemas.openxmlformats.org/officeDocument/2006/relationships/image" Target="../media/image219.emf"/><Relationship Id="rId2" Type="http://schemas.openxmlformats.org/officeDocument/2006/relationships/image" Target="../media/image209.emf"/><Relationship Id="rId16" Type="http://schemas.openxmlformats.org/officeDocument/2006/relationships/image" Target="../media/image218.emf"/><Relationship Id="rId20" Type="http://schemas.openxmlformats.org/officeDocument/2006/relationships/image" Target="../media/image222.emf"/><Relationship Id="rId1" Type="http://schemas.openxmlformats.org/officeDocument/2006/relationships/image" Target="../media/image208.emf"/><Relationship Id="rId6" Type="http://schemas.openxmlformats.org/officeDocument/2006/relationships/image" Target="../media/image168.emf"/><Relationship Id="rId11" Type="http://schemas.openxmlformats.org/officeDocument/2006/relationships/image" Target="../media/image215.emf"/><Relationship Id="rId5" Type="http://schemas.openxmlformats.org/officeDocument/2006/relationships/image" Target="../media/image212.emf"/><Relationship Id="rId15" Type="http://schemas.openxmlformats.org/officeDocument/2006/relationships/image" Target="../media/image188.emf"/><Relationship Id="rId23" Type="http://schemas.openxmlformats.org/officeDocument/2006/relationships/image" Target="../media/image225.emf"/><Relationship Id="rId10" Type="http://schemas.openxmlformats.org/officeDocument/2006/relationships/image" Target="../media/image214.emf"/><Relationship Id="rId19" Type="http://schemas.openxmlformats.org/officeDocument/2006/relationships/image" Target="../media/image221.emf"/><Relationship Id="rId4" Type="http://schemas.openxmlformats.org/officeDocument/2006/relationships/image" Target="../media/image211.emf"/><Relationship Id="rId9" Type="http://schemas.openxmlformats.org/officeDocument/2006/relationships/image" Target="../media/image213.emf"/><Relationship Id="rId14" Type="http://schemas.openxmlformats.org/officeDocument/2006/relationships/image" Target="../media/image184.emf"/><Relationship Id="rId22" Type="http://schemas.openxmlformats.org/officeDocument/2006/relationships/image" Target="../media/image224.emf"/></Relationships>
</file>

<file path=xl/drawings/_rels/drawing9.xml.rels><?xml version="1.0" encoding="UTF-8" standalone="yes"?>
<Relationships xmlns="http://schemas.openxmlformats.org/package/2006/relationships"><Relationship Id="rId1" Type="http://schemas.openxmlformats.org/officeDocument/2006/relationships/image" Target="../media/image42.png"/></Relationships>
</file>

<file path=xl/drawings/drawing1.xml><?xml version="1.0" encoding="utf-8"?>
<xdr:wsDr xmlns:xdr="http://schemas.openxmlformats.org/drawingml/2006/spreadsheetDrawing" xmlns:a="http://schemas.openxmlformats.org/drawingml/2006/main">
  <xdr:twoCellAnchor editAs="oneCell">
    <xdr:from>
      <xdr:col>7</xdr:col>
      <xdr:colOff>302152</xdr:colOff>
      <xdr:row>3</xdr:row>
      <xdr:rowOff>108876</xdr:rowOff>
    </xdr:from>
    <xdr:to>
      <xdr:col>8</xdr:col>
      <xdr:colOff>634836</xdr:colOff>
      <xdr:row>7</xdr:row>
      <xdr:rowOff>12246</xdr:rowOff>
    </xdr:to>
    <xdr:graphicFrame macro="">
      <xdr:nvGraphicFramePr>
        <xdr:cNvPr id="107" name="Схема 106">
          <a:extLst>
            <a:ext uri="{FF2B5EF4-FFF2-40B4-BE49-F238E27FC236}">
              <a16:creationId xmlns:a16="http://schemas.microsoft.com/office/drawing/2014/main" id="{00000000-0008-0000-0000-00006B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8</xdr:col>
      <xdr:colOff>712837</xdr:colOff>
      <xdr:row>3</xdr:row>
      <xdr:rowOff>138042</xdr:rowOff>
    </xdr:from>
    <xdr:to>
      <xdr:col>9</xdr:col>
      <xdr:colOff>971380</xdr:colOff>
      <xdr:row>7</xdr:row>
      <xdr:rowOff>41414</xdr:rowOff>
    </xdr:to>
    <xdr:graphicFrame macro="">
      <xdr:nvGraphicFramePr>
        <xdr:cNvPr id="108" name="Схема 107">
          <a:extLst>
            <a:ext uri="{FF2B5EF4-FFF2-40B4-BE49-F238E27FC236}">
              <a16:creationId xmlns:a16="http://schemas.microsoft.com/office/drawing/2014/main" id="{00000000-0008-0000-0000-00006C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9</xdr:col>
      <xdr:colOff>1141331</xdr:colOff>
      <xdr:row>3</xdr:row>
      <xdr:rowOff>138043</xdr:rowOff>
    </xdr:from>
    <xdr:to>
      <xdr:col>11</xdr:col>
      <xdr:colOff>656019</xdr:colOff>
      <xdr:row>7</xdr:row>
      <xdr:rowOff>69021</xdr:rowOff>
    </xdr:to>
    <xdr:graphicFrame macro="">
      <xdr:nvGraphicFramePr>
        <xdr:cNvPr id="109" name="Схема 108">
          <a:extLst>
            <a:ext uri="{FF2B5EF4-FFF2-40B4-BE49-F238E27FC236}">
              <a16:creationId xmlns:a16="http://schemas.microsoft.com/office/drawing/2014/main" id="{00000000-0008-0000-0000-00006D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editAs="oneCell">
    <xdr:from>
      <xdr:col>11</xdr:col>
      <xdr:colOff>776575</xdr:colOff>
      <xdr:row>3</xdr:row>
      <xdr:rowOff>138044</xdr:rowOff>
    </xdr:from>
    <xdr:to>
      <xdr:col>12</xdr:col>
      <xdr:colOff>1006409</xdr:colOff>
      <xdr:row>6</xdr:row>
      <xdr:rowOff>276087</xdr:rowOff>
    </xdr:to>
    <xdr:graphicFrame macro="">
      <xdr:nvGraphicFramePr>
        <xdr:cNvPr id="110" name="Схема 109">
          <a:extLst>
            <a:ext uri="{FF2B5EF4-FFF2-40B4-BE49-F238E27FC236}">
              <a16:creationId xmlns:a16="http://schemas.microsoft.com/office/drawing/2014/main" id="{00000000-0008-0000-0000-00006E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6</xdr:col>
      <xdr:colOff>296635</xdr:colOff>
      <xdr:row>3</xdr:row>
      <xdr:rowOff>127905</xdr:rowOff>
    </xdr:from>
    <xdr:to>
      <xdr:col>7</xdr:col>
      <xdr:colOff>391886</xdr:colOff>
      <xdr:row>6</xdr:row>
      <xdr:rowOff>263977</xdr:rowOff>
    </xdr:to>
    <xdr:graphicFrame macro="">
      <xdr:nvGraphicFramePr>
        <xdr:cNvPr id="59" name="Схема 58">
          <a:extLst>
            <a:ext uri="{FF2B5EF4-FFF2-40B4-BE49-F238E27FC236}">
              <a16:creationId xmlns:a16="http://schemas.microsoft.com/office/drawing/2014/main" id="{00000000-0008-0000-0000-00003B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xdr:from>
      <xdr:col>4</xdr:col>
      <xdr:colOff>345405</xdr:colOff>
      <xdr:row>15</xdr:row>
      <xdr:rowOff>61737</xdr:rowOff>
    </xdr:from>
    <xdr:to>
      <xdr:col>6</xdr:col>
      <xdr:colOff>968268</xdr:colOff>
      <xdr:row>17</xdr:row>
      <xdr:rowOff>615517</xdr:rowOff>
    </xdr:to>
    <xdr:pic>
      <xdr:nvPicPr>
        <xdr:cNvPr id="56" name="Рисунок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26" cstate="print"/>
        <a:stretch>
          <a:fillRect/>
        </a:stretch>
      </xdr:blipFill>
      <xdr:spPr>
        <a:xfrm>
          <a:off x="3356534" y="3672019"/>
          <a:ext cx="2251331" cy="1767450"/>
        </a:xfrm>
        <a:prstGeom prst="rect">
          <a:avLst/>
        </a:prstGeom>
      </xdr:spPr>
    </xdr:pic>
    <xdr:clientData/>
  </xdr:twoCellAnchor>
  <xdr:twoCellAnchor>
    <xdr:from>
      <xdr:col>7</xdr:col>
      <xdr:colOff>227563</xdr:colOff>
      <xdr:row>15</xdr:row>
      <xdr:rowOff>91154</xdr:rowOff>
    </xdr:from>
    <xdr:to>
      <xdr:col>9</xdr:col>
      <xdr:colOff>1061626</xdr:colOff>
      <xdr:row>17</xdr:row>
      <xdr:rowOff>664755</xdr:rowOff>
    </xdr:to>
    <xdr:pic>
      <xdr:nvPicPr>
        <xdr:cNvPr id="57" name="Рисунок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27" cstate="print"/>
        <a:stretch>
          <a:fillRect/>
        </a:stretch>
      </xdr:blipFill>
      <xdr:spPr>
        <a:xfrm>
          <a:off x="6065466" y="3701436"/>
          <a:ext cx="2462531" cy="1787271"/>
        </a:xfrm>
        <a:prstGeom prst="rect">
          <a:avLst/>
        </a:prstGeom>
      </xdr:spPr>
    </xdr:pic>
    <xdr:clientData/>
  </xdr:twoCellAnchor>
  <xdr:twoCellAnchor>
    <xdr:from>
      <xdr:col>10</xdr:col>
      <xdr:colOff>132295</xdr:colOff>
      <xdr:row>15</xdr:row>
      <xdr:rowOff>152287</xdr:rowOff>
    </xdr:from>
    <xdr:to>
      <xdr:col>12</xdr:col>
      <xdr:colOff>1107264</xdr:colOff>
      <xdr:row>17</xdr:row>
      <xdr:rowOff>708619</xdr:rowOff>
    </xdr:to>
    <xdr:pic>
      <xdr:nvPicPr>
        <xdr:cNvPr id="12" name="Рисунок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28" cstate="print"/>
        <a:stretch>
          <a:fillRect/>
        </a:stretch>
      </xdr:blipFill>
      <xdr:spPr>
        <a:xfrm>
          <a:off x="8796972" y="3762569"/>
          <a:ext cx="2603437" cy="1770002"/>
        </a:xfrm>
        <a:prstGeom prst="rect">
          <a:avLst/>
        </a:prstGeom>
      </xdr:spPr>
    </xdr:pic>
    <xdr:clientData/>
  </xdr:twoCellAnchor>
  <xdr:twoCellAnchor editAs="oneCell">
    <xdr:from>
      <xdr:col>13</xdr:col>
      <xdr:colOff>345281</xdr:colOff>
      <xdr:row>45</xdr:row>
      <xdr:rowOff>294969</xdr:rowOff>
    </xdr:from>
    <xdr:to>
      <xdr:col>15</xdr:col>
      <xdr:colOff>836117</xdr:colOff>
      <xdr:row>46</xdr:row>
      <xdr:rowOff>373370</xdr:rowOff>
    </xdr:to>
    <xdr:pic>
      <xdr:nvPicPr>
        <xdr:cNvPr id="65" name="Рисунок 64">
          <a:extLst>
            <a:ext uri="{FF2B5EF4-FFF2-40B4-BE49-F238E27FC236}">
              <a16:creationId xmlns:a16="http://schemas.microsoft.com/office/drawing/2014/main" id="{00000000-0008-0000-0000-000041000000}"/>
            </a:ext>
          </a:extLst>
        </xdr:cNvPr>
        <xdr:cNvPicPr>
          <a:picLocks noChangeAspect="1"/>
        </xdr:cNvPicPr>
      </xdr:nvPicPr>
      <xdr:blipFill>
        <a:blip xmlns:r="http://schemas.openxmlformats.org/officeDocument/2006/relationships" r:embed="rId29" cstate="print"/>
        <a:stretch>
          <a:fillRect/>
        </a:stretch>
      </xdr:blipFill>
      <xdr:spPr>
        <a:xfrm>
          <a:off x="11836733" y="14336663"/>
          <a:ext cx="2119303" cy="1076989"/>
        </a:xfrm>
        <a:prstGeom prst="rect">
          <a:avLst/>
        </a:prstGeom>
      </xdr:spPr>
    </xdr:pic>
    <xdr:clientData/>
  </xdr:twoCellAnchor>
  <xdr:twoCellAnchor editAs="oneCell">
    <xdr:from>
      <xdr:col>10</xdr:col>
      <xdr:colOff>658993</xdr:colOff>
      <xdr:row>45</xdr:row>
      <xdr:rowOff>188158</xdr:rowOff>
    </xdr:from>
    <xdr:to>
      <xdr:col>12</xdr:col>
      <xdr:colOff>462142</xdr:colOff>
      <xdr:row>46</xdr:row>
      <xdr:rowOff>601343</xdr:rowOff>
    </xdr:to>
    <xdr:pic>
      <xdr:nvPicPr>
        <xdr:cNvPr id="66" name="Рисунок 65">
          <a:extLst>
            <a:ext uri="{FF2B5EF4-FFF2-40B4-BE49-F238E27FC236}">
              <a16:creationId xmlns:a16="http://schemas.microsoft.com/office/drawing/2014/main" id="{00000000-0008-0000-0000-000042000000}"/>
            </a:ext>
          </a:extLst>
        </xdr:cNvPr>
        <xdr:cNvPicPr>
          <a:picLocks noChangeAspect="1"/>
        </xdr:cNvPicPr>
      </xdr:nvPicPr>
      <xdr:blipFill>
        <a:blip xmlns:r="http://schemas.openxmlformats.org/officeDocument/2006/relationships" r:embed="rId30" cstate="print"/>
        <a:stretch>
          <a:fillRect/>
        </a:stretch>
      </xdr:blipFill>
      <xdr:spPr>
        <a:xfrm>
          <a:off x="9323670" y="14229852"/>
          <a:ext cx="1428442" cy="1411773"/>
        </a:xfrm>
        <a:prstGeom prst="rect">
          <a:avLst/>
        </a:prstGeom>
      </xdr:spPr>
    </xdr:pic>
    <xdr:clientData/>
  </xdr:twoCellAnchor>
  <xdr:twoCellAnchor editAs="oneCell">
    <xdr:from>
      <xdr:col>13</xdr:col>
      <xdr:colOff>471257</xdr:colOff>
      <xdr:row>32</xdr:row>
      <xdr:rowOff>3652</xdr:rowOff>
    </xdr:from>
    <xdr:to>
      <xdr:col>15</xdr:col>
      <xdr:colOff>672087</xdr:colOff>
      <xdr:row>37</xdr:row>
      <xdr:rowOff>506152</xdr:rowOff>
    </xdr:to>
    <xdr:pic>
      <xdr:nvPicPr>
        <xdr:cNvPr id="35" name="Рисунок 34">
          <a:extLst>
            <a:ext uri="{FF2B5EF4-FFF2-40B4-BE49-F238E27FC236}">
              <a16:creationId xmlns:a16="http://schemas.microsoft.com/office/drawing/2014/main" id="{00000000-0008-0000-0000-000023000000}"/>
            </a:ext>
          </a:extLst>
        </xdr:cNvPr>
        <xdr:cNvPicPr>
          <a:picLocks noChangeAspect="1"/>
        </xdr:cNvPicPr>
      </xdr:nvPicPr>
      <xdr:blipFill>
        <a:blip xmlns:r="http://schemas.openxmlformats.org/officeDocument/2006/relationships" r:embed="rId31" cstate="print"/>
        <a:stretch>
          <a:fillRect/>
        </a:stretch>
      </xdr:blipFill>
      <xdr:spPr>
        <a:xfrm>
          <a:off x="11962709" y="10665507"/>
          <a:ext cx="1829297" cy="1608629"/>
        </a:xfrm>
        <a:prstGeom prst="rect">
          <a:avLst/>
        </a:prstGeom>
      </xdr:spPr>
    </xdr:pic>
    <xdr:clientData/>
  </xdr:twoCellAnchor>
  <xdr:twoCellAnchor editAs="oneCell">
    <xdr:from>
      <xdr:col>13</xdr:col>
      <xdr:colOff>580895</xdr:colOff>
      <xdr:row>15</xdr:row>
      <xdr:rowOff>199718</xdr:rowOff>
    </xdr:from>
    <xdr:to>
      <xdr:col>15</xdr:col>
      <xdr:colOff>541047</xdr:colOff>
      <xdr:row>17</xdr:row>
      <xdr:rowOff>676329</xdr:rowOff>
    </xdr:to>
    <xdr:pic>
      <xdr:nvPicPr>
        <xdr:cNvPr id="36" name="Рисунок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32" cstate="print"/>
        <a:stretch>
          <a:fillRect/>
        </a:stretch>
      </xdr:blipFill>
      <xdr:spPr>
        <a:xfrm>
          <a:off x="12072347" y="3810000"/>
          <a:ext cx="1588619" cy="1690281"/>
        </a:xfrm>
        <a:prstGeom prst="rect">
          <a:avLst/>
        </a:prstGeom>
      </xdr:spPr>
    </xdr:pic>
    <xdr:clientData/>
  </xdr:twoCellAnchor>
  <xdr:twoCellAnchor>
    <xdr:from>
      <xdr:col>7</xdr:col>
      <xdr:colOff>190502</xdr:colOff>
      <xdr:row>23</xdr:row>
      <xdr:rowOff>318438</xdr:rowOff>
    </xdr:from>
    <xdr:to>
      <xdr:col>9</xdr:col>
      <xdr:colOff>1127752</xdr:colOff>
      <xdr:row>26</xdr:row>
      <xdr:rowOff>207280</xdr:rowOff>
    </xdr:to>
    <xdr:grpSp>
      <xdr:nvGrpSpPr>
        <xdr:cNvPr id="68" name="Группа 67">
          <a:extLst>
            <a:ext uri="{FF2B5EF4-FFF2-40B4-BE49-F238E27FC236}">
              <a16:creationId xmlns:a16="http://schemas.microsoft.com/office/drawing/2014/main" id="{00000000-0008-0000-0000-000044000000}"/>
            </a:ext>
          </a:extLst>
        </xdr:cNvPr>
        <xdr:cNvGrpSpPr/>
      </xdr:nvGrpSpPr>
      <xdr:grpSpPr>
        <a:xfrm>
          <a:off x="6267452" y="7500288"/>
          <a:ext cx="2842250" cy="1679542"/>
          <a:chOff x="5930449" y="6471137"/>
          <a:chExt cx="2547429" cy="1669110"/>
        </a:xfrm>
      </xdr:grpSpPr>
      <xdr:grpSp>
        <xdr:nvGrpSpPr>
          <xdr:cNvPr id="26" name="Группа 25">
            <a:extLst>
              <a:ext uri="{FF2B5EF4-FFF2-40B4-BE49-F238E27FC236}">
                <a16:creationId xmlns:a16="http://schemas.microsoft.com/office/drawing/2014/main" id="{00000000-0008-0000-0000-00001A000000}"/>
              </a:ext>
            </a:extLst>
          </xdr:cNvPr>
          <xdr:cNvGrpSpPr/>
        </xdr:nvGrpSpPr>
        <xdr:grpSpPr>
          <a:xfrm>
            <a:off x="5930449" y="6471137"/>
            <a:ext cx="2547429" cy="1669110"/>
            <a:chOff x="5958096" y="6854762"/>
            <a:chExt cx="2563992" cy="1670129"/>
          </a:xfrm>
        </xdr:grpSpPr>
        <xdr:pic>
          <xdr:nvPicPr>
            <xdr:cNvPr id="61" name="Рисунок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33" cstate="print"/>
            <a:stretch>
              <a:fillRect/>
            </a:stretch>
          </xdr:blipFill>
          <xdr:spPr>
            <a:xfrm>
              <a:off x="5958096" y="6869177"/>
              <a:ext cx="2563992" cy="1639397"/>
            </a:xfrm>
            <a:prstGeom prst="rect">
              <a:avLst/>
            </a:prstGeom>
          </xdr:spPr>
        </xdr:pic>
        <xdr:pic>
          <xdr:nvPicPr>
            <xdr:cNvPr id="120" name="Рисунок 119">
              <a:extLst>
                <a:ext uri="{FF2B5EF4-FFF2-40B4-BE49-F238E27FC236}">
                  <a16:creationId xmlns:a16="http://schemas.microsoft.com/office/drawing/2014/main" id="{00000000-0008-0000-0000-000078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7632338" y="8320249"/>
              <a:ext cx="673352" cy="2046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Рисунок 145">
              <a:extLst>
                <a:ext uri="{FF2B5EF4-FFF2-40B4-BE49-F238E27FC236}">
                  <a16:creationId xmlns:a16="http://schemas.microsoft.com/office/drawing/2014/main" id="{00000000-0008-0000-0000-000092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8595" t="51519" r="41545" b="38876"/>
            <a:stretch/>
          </xdr:blipFill>
          <xdr:spPr bwMode="auto">
            <a:xfrm rot="20787036">
              <a:off x="6511288" y="6854762"/>
              <a:ext cx="434266" cy="2553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Рисунок 147">
              <a:extLst>
                <a:ext uri="{FF2B5EF4-FFF2-40B4-BE49-F238E27FC236}">
                  <a16:creationId xmlns:a16="http://schemas.microsoft.com/office/drawing/2014/main" id="{00000000-0008-0000-0000-000094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6113984" y="7258967"/>
              <a:ext cx="386845" cy="197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Рисунок 148">
              <a:extLst>
                <a:ext uri="{FF2B5EF4-FFF2-40B4-BE49-F238E27FC236}">
                  <a16:creationId xmlns:a16="http://schemas.microsoft.com/office/drawing/2014/main" id="{00000000-0008-0000-0000-000095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8595" t="51519" r="41545" b="38876"/>
            <a:stretch/>
          </xdr:blipFill>
          <xdr:spPr bwMode="auto">
            <a:xfrm rot="1458347">
              <a:off x="7788295" y="6977555"/>
              <a:ext cx="432008" cy="2553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Рисунок 149">
              <a:extLst>
                <a:ext uri="{FF2B5EF4-FFF2-40B4-BE49-F238E27FC236}">
                  <a16:creationId xmlns:a16="http://schemas.microsoft.com/office/drawing/2014/main" id="{00000000-0008-0000-0000-000096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7929366" y="7351234"/>
              <a:ext cx="380374" cy="238545"/>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3" name="Рисунок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8" cstate="print"/>
          <a:stretch>
            <a:fillRect/>
          </a:stretch>
        </xdr:blipFill>
        <xdr:spPr>
          <a:xfrm rot="168546" flipH="1">
            <a:off x="8086291" y="7137004"/>
            <a:ext cx="81716" cy="822333"/>
          </a:xfrm>
          <a:prstGeom prst="rect">
            <a:avLst/>
          </a:prstGeom>
        </xdr:spPr>
      </xdr:pic>
    </xdr:grpSp>
    <xdr:clientData/>
  </xdr:twoCellAnchor>
  <xdr:twoCellAnchor>
    <xdr:from>
      <xdr:col>13</xdr:col>
      <xdr:colOff>67580</xdr:colOff>
      <xdr:row>23</xdr:row>
      <xdr:rowOff>314682</xdr:rowOff>
    </xdr:from>
    <xdr:to>
      <xdr:col>15</xdr:col>
      <xdr:colOff>1196666</xdr:colOff>
      <xdr:row>26</xdr:row>
      <xdr:rowOff>161050</xdr:rowOff>
    </xdr:to>
    <xdr:grpSp>
      <xdr:nvGrpSpPr>
        <xdr:cNvPr id="70" name="Группа 69">
          <a:extLst>
            <a:ext uri="{FF2B5EF4-FFF2-40B4-BE49-F238E27FC236}">
              <a16:creationId xmlns:a16="http://schemas.microsoft.com/office/drawing/2014/main" id="{00000000-0008-0000-0000-000046000000}"/>
            </a:ext>
          </a:extLst>
        </xdr:cNvPr>
        <xdr:cNvGrpSpPr/>
      </xdr:nvGrpSpPr>
      <xdr:grpSpPr>
        <a:xfrm>
          <a:off x="12030980" y="7496532"/>
          <a:ext cx="2767386" cy="1637068"/>
          <a:chOff x="11481497" y="6477851"/>
          <a:chExt cx="2749573" cy="1632780"/>
        </a:xfrm>
      </xdr:grpSpPr>
      <xdr:grpSp>
        <xdr:nvGrpSpPr>
          <xdr:cNvPr id="28" name="Группа 27">
            <a:extLst>
              <a:ext uri="{FF2B5EF4-FFF2-40B4-BE49-F238E27FC236}">
                <a16:creationId xmlns:a16="http://schemas.microsoft.com/office/drawing/2014/main" id="{00000000-0008-0000-0000-00001C000000}"/>
              </a:ext>
            </a:extLst>
          </xdr:cNvPr>
          <xdr:cNvGrpSpPr/>
        </xdr:nvGrpSpPr>
        <xdr:grpSpPr>
          <a:xfrm>
            <a:off x="11481497" y="6477851"/>
            <a:ext cx="2749573" cy="1632780"/>
            <a:chOff x="11488864" y="6856322"/>
            <a:chExt cx="2755827" cy="1631737"/>
          </a:xfrm>
        </xdr:grpSpPr>
        <xdr:pic>
          <xdr:nvPicPr>
            <xdr:cNvPr id="63" name="Рисунок 62">
              <a:extLst>
                <a:ext uri="{FF2B5EF4-FFF2-40B4-BE49-F238E27FC236}">
                  <a16:creationId xmlns:a16="http://schemas.microsoft.com/office/drawing/2014/main" id="{00000000-0008-0000-0000-00003F000000}"/>
                </a:ext>
              </a:extLst>
            </xdr:cNvPr>
            <xdr:cNvPicPr>
              <a:picLocks noChangeAspect="1"/>
            </xdr:cNvPicPr>
          </xdr:nvPicPr>
          <xdr:blipFill>
            <a:blip xmlns:r="http://schemas.openxmlformats.org/officeDocument/2006/relationships" r:embed="rId39" cstate="print"/>
            <a:stretch>
              <a:fillRect/>
            </a:stretch>
          </xdr:blipFill>
          <xdr:spPr>
            <a:xfrm>
              <a:off x="11488864" y="6856322"/>
              <a:ext cx="2755827" cy="1631737"/>
            </a:xfrm>
            <a:prstGeom prst="rect">
              <a:avLst/>
            </a:prstGeom>
          </xdr:spPr>
        </xdr:pic>
        <xdr:pic>
          <xdr:nvPicPr>
            <xdr:cNvPr id="130" name="Рисунок 129">
              <a:extLst>
                <a:ext uri="{FF2B5EF4-FFF2-40B4-BE49-F238E27FC236}">
                  <a16:creationId xmlns:a16="http://schemas.microsoft.com/office/drawing/2014/main" id="{00000000-0008-0000-0000-000082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13331039" y="8254829"/>
              <a:ext cx="673512" cy="2030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Рисунок 151">
              <a:extLst>
                <a:ext uri="{FF2B5EF4-FFF2-40B4-BE49-F238E27FC236}">
                  <a16:creationId xmlns:a16="http://schemas.microsoft.com/office/drawing/2014/main" id="{00000000-0008-0000-0000-000098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8595" t="51519" r="41545" b="38876"/>
            <a:stretch/>
          </xdr:blipFill>
          <xdr:spPr bwMode="auto">
            <a:xfrm rot="1458347">
              <a:off x="13579496" y="6936340"/>
              <a:ext cx="432008" cy="25530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Рисунок 154">
              <a:extLst>
                <a:ext uri="{FF2B5EF4-FFF2-40B4-BE49-F238E27FC236}">
                  <a16:creationId xmlns:a16="http://schemas.microsoft.com/office/drawing/2014/main" id="{00000000-0008-0000-0000-00009B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63091" t="30394" r="28113" b="63191"/>
            <a:stretch/>
          </xdr:blipFill>
          <xdr:spPr bwMode="auto">
            <a:xfrm rot="20901619">
              <a:off x="12216249" y="6897849"/>
              <a:ext cx="432862" cy="186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6" name="Рисунок 155">
              <a:extLst>
                <a:ext uri="{FF2B5EF4-FFF2-40B4-BE49-F238E27FC236}">
                  <a16:creationId xmlns:a16="http://schemas.microsoft.com/office/drawing/2014/main" id="{00000000-0008-0000-0000-00009C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13683919" y="7282545"/>
              <a:ext cx="380374" cy="2385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7" name="Рисунок 156">
              <a:extLst>
                <a:ext uri="{FF2B5EF4-FFF2-40B4-BE49-F238E27FC236}">
                  <a16:creationId xmlns:a16="http://schemas.microsoft.com/office/drawing/2014/main" id="{00000000-0008-0000-0000-00009D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11612108" y="7327651"/>
              <a:ext cx="386845" cy="197175"/>
            </a:xfrm>
            <a:prstGeom prst="rect">
              <a:avLst/>
            </a:prstGeom>
            <a:noFill/>
            <a:extLst>
              <a:ext uri="{909E8E84-426E-40DD-AFC4-6F175D3DCCD1}">
                <a14:hiddenFill xmlns:a14="http://schemas.microsoft.com/office/drawing/2010/main">
                  <a:solidFill>
                    <a:srgbClr val="FFFFFF"/>
                  </a:solidFill>
                </a14:hiddenFill>
              </a:ext>
            </a:extLst>
          </xdr:spPr>
        </xdr:pic>
      </xdr:grpSp>
      <xdr:pic>
        <xdr:nvPicPr>
          <xdr:cNvPr id="101" name="Рисунок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38" cstate="print"/>
          <a:stretch>
            <a:fillRect/>
          </a:stretch>
        </xdr:blipFill>
        <xdr:spPr>
          <a:xfrm rot="168546" flipH="1">
            <a:off x="13900485" y="7058826"/>
            <a:ext cx="79348" cy="801109"/>
          </a:xfrm>
          <a:prstGeom prst="rect">
            <a:avLst/>
          </a:prstGeom>
        </xdr:spPr>
      </xdr:pic>
    </xdr:grpSp>
    <xdr:clientData/>
  </xdr:twoCellAnchor>
  <xdr:twoCellAnchor>
    <xdr:from>
      <xdr:col>1</xdr:col>
      <xdr:colOff>23027</xdr:colOff>
      <xdr:row>22</xdr:row>
      <xdr:rowOff>201029</xdr:rowOff>
    </xdr:from>
    <xdr:to>
      <xdr:col>3</xdr:col>
      <xdr:colOff>1154183</xdr:colOff>
      <xdr:row>26</xdr:row>
      <xdr:rowOff>62279</xdr:rowOff>
    </xdr:to>
    <xdr:grpSp>
      <xdr:nvGrpSpPr>
        <xdr:cNvPr id="23" name="Группа 22">
          <a:extLst>
            <a:ext uri="{FF2B5EF4-FFF2-40B4-BE49-F238E27FC236}">
              <a16:creationId xmlns:a16="http://schemas.microsoft.com/office/drawing/2014/main" id="{00000000-0008-0000-0000-000017000000}"/>
            </a:ext>
          </a:extLst>
        </xdr:cNvPr>
        <xdr:cNvGrpSpPr/>
      </xdr:nvGrpSpPr>
      <xdr:grpSpPr>
        <a:xfrm>
          <a:off x="213527" y="7173329"/>
          <a:ext cx="2864706" cy="1861500"/>
          <a:chOff x="229274" y="6731003"/>
          <a:chExt cx="2757898" cy="1839387"/>
        </a:xfrm>
      </xdr:grpSpPr>
      <xdr:pic>
        <xdr:nvPicPr>
          <xdr:cNvPr id="58" name="Рисунок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41" cstate="print"/>
          <a:stretch>
            <a:fillRect/>
          </a:stretch>
        </xdr:blipFill>
        <xdr:spPr>
          <a:xfrm>
            <a:off x="229274" y="6731003"/>
            <a:ext cx="2757898" cy="1839387"/>
          </a:xfrm>
          <a:prstGeom prst="rect">
            <a:avLst/>
          </a:prstGeom>
        </xdr:spPr>
      </xdr:pic>
      <xdr:pic>
        <xdr:nvPicPr>
          <xdr:cNvPr id="118" name="Рисунок 117">
            <a:extLst>
              <a:ext uri="{FF2B5EF4-FFF2-40B4-BE49-F238E27FC236}">
                <a16:creationId xmlns:a16="http://schemas.microsoft.com/office/drawing/2014/main" id="{00000000-0008-0000-0000-000076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2046649" y="8291964"/>
            <a:ext cx="673063" cy="20273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2" name="Рисунок 101">
            <a:extLst>
              <a:ext uri="{FF2B5EF4-FFF2-40B4-BE49-F238E27FC236}">
                <a16:creationId xmlns:a16="http://schemas.microsoft.com/office/drawing/2014/main" id="{00000000-0008-0000-0000-000066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63091" t="30394" r="28113" b="63191"/>
          <a:stretch/>
        </xdr:blipFill>
        <xdr:spPr bwMode="auto">
          <a:xfrm rot="20901619">
            <a:off x="1082408" y="6783368"/>
            <a:ext cx="430032" cy="18652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3" name="Рисунок 102">
            <a:extLst>
              <a:ext uri="{FF2B5EF4-FFF2-40B4-BE49-F238E27FC236}">
                <a16:creationId xmlns:a16="http://schemas.microsoft.com/office/drawing/2014/main" id="{00000000-0008-0000-0000-000067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2190436">
            <a:off x="411226" y="7250071"/>
            <a:ext cx="358064" cy="2084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Рисунок 103">
            <a:extLst>
              <a:ext uri="{FF2B5EF4-FFF2-40B4-BE49-F238E27FC236}">
                <a16:creationId xmlns:a16="http://schemas.microsoft.com/office/drawing/2014/main" id="{00000000-0008-0000-0000-000068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47789" t="40813" r="43706" b="51091"/>
          <a:stretch/>
        </xdr:blipFill>
        <xdr:spPr bwMode="auto">
          <a:xfrm rot="1488574">
            <a:off x="2403919" y="6767753"/>
            <a:ext cx="390331" cy="22507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Рисунок 141">
            <a:extLst>
              <a:ext uri="{FF2B5EF4-FFF2-40B4-BE49-F238E27FC236}">
                <a16:creationId xmlns:a16="http://schemas.microsoft.com/office/drawing/2014/main" id="{00000000-0008-0000-0000-00008E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2384068" y="7063665"/>
            <a:ext cx="380374" cy="2385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145289</xdr:colOff>
      <xdr:row>23</xdr:row>
      <xdr:rowOff>61005</xdr:rowOff>
    </xdr:from>
    <xdr:to>
      <xdr:col>6</xdr:col>
      <xdr:colOff>1079948</xdr:colOff>
      <xdr:row>26</xdr:row>
      <xdr:rowOff>88767</xdr:rowOff>
    </xdr:to>
    <xdr:grpSp>
      <xdr:nvGrpSpPr>
        <xdr:cNvPr id="24" name="Группа 23">
          <a:extLst>
            <a:ext uri="{FF2B5EF4-FFF2-40B4-BE49-F238E27FC236}">
              <a16:creationId xmlns:a16="http://schemas.microsoft.com/office/drawing/2014/main" id="{00000000-0008-0000-0000-000018000000}"/>
            </a:ext>
          </a:extLst>
        </xdr:cNvPr>
        <xdr:cNvGrpSpPr/>
      </xdr:nvGrpSpPr>
      <xdr:grpSpPr>
        <a:xfrm>
          <a:off x="3269489" y="7242855"/>
          <a:ext cx="2687259" cy="1818462"/>
          <a:chOff x="3152620" y="6758347"/>
          <a:chExt cx="2561401" cy="1811317"/>
        </a:xfrm>
      </xdr:grpSpPr>
      <xdr:pic>
        <xdr:nvPicPr>
          <xdr:cNvPr id="60" name="Рисунок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44" cstate="print"/>
          <a:stretch>
            <a:fillRect/>
          </a:stretch>
        </xdr:blipFill>
        <xdr:spPr>
          <a:xfrm>
            <a:off x="3152620" y="6758347"/>
            <a:ext cx="2561401" cy="1811317"/>
          </a:xfrm>
          <a:prstGeom prst="rect">
            <a:avLst/>
          </a:prstGeom>
        </xdr:spPr>
      </xdr:pic>
      <xdr:pic>
        <xdr:nvPicPr>
          <xdr:cNvPr id="119" name="Рисунок 118">
            <a:extLst>
              <a:ext uri="{FF2B5EF4-FFF2-40B4-BE49-F238E27FC236}">
                <a16:creationId xmlns:a16="http://schemas.microsoft.com/office/drawing/2014/main" id="{00000000-0008-0000-0000-000077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4874693" y="8276444"/>
            <a:ext cx="674109" cy="20332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Рисунок 142">
            <a:extLst>
              <a:ext uri="{FF2B5EF4-FFF2-40B4-BE49-F238E27FC236}">
                <a16:creationId xmlns:a16="http://schemas.microsoft.com/office/drawing/2014/main" id="{00000000-0008-0000-0000-00008F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2190436">
            <a:off x="3366887" y="7234831"/>
            <a:ext cx="358064" cy="2084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Рисунок 143">
            <a:extLst>
              <a:ext uri="{FF2B5EF4-FFF2-40B4-BE49-F238E27FC236}">
                <a16:creationId xmlns:a16="http://schemas.microsoft.com/office/drawing/2014/main" id="{00000000-0008-0000-0000-000090000000}"/>
              </a:ext>
            </a:extLst>
          </xdr:cNvPr>
          <xdr:cNvPicPr>
            <a:picLocks noChangeAspect="1" noChangeArrowheads="1"/>
          </xdr:cNvPicPr>
        </xdr:nvPicPr>
        <xdr:blipFill rotWithShape="1">
          <a:blip xmlns:r="http://schemas.openxmlformats.org/officeDocument/2006/relationships" r:embed="rId43" cstate="print">
            <a:extLst>
              <a:ext uri="{28A0092B-C50C-407E-A947-70E740481C1C}">
                <a14:useLocalDpi xmlns:a14="http://schemas.microsoft.com/office/drawing/2010/main" val="0"/>
              </a:ext>
            </a:extLst>
          </a:blip>
          <a:srcRect l="47789" t="40813" r="43706" b="51091"/>
          <a:stretch/>
        </xdr:blipFill>
        <xdr:spPr bwMode="auto">
          <a:xfrm rot="1488574">
            <a:off x="5142409" y="6813474"/>
            <a:ext cx="390331" cy="22507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Рисунок 144">
            <a:extLst>
              <a:ext uri="{FF2B5EF4-FFF2-40B4-BE49-F238E27FC236}">
                <a16:creationId xmlns:a16="http://schemas.microsoft.com/office/drawing/2014/main" id="{00000000-0008-0000-0000-000091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5103509" y="7109385"/>
            <a:ext cx="380374" cy="2385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Рисунок 146">
            <a:extLst>
              <a:ext uri="{FF2B5EF4-FFF2-40B4-BE49-F238E27FC236}">
                <a16:creationId xmlns:a16="http://schemas.microsoft.com/office/drawing/2014/main" id="{00000000-0008-0000-0000-000093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48088" t="63004" r="41589" b="27995"/>
          <a:stretch/>
        </xdr:blipFill>
        <xdr:spPr bwMode="auto">
          <a:xfrm rot="20888338">
            <a:off x="3874737" y="6792359"/>
            <a:ext cx="436262" cy="23363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142875</xdr:colOff>
      <xdr:row>31</xdr:row>
      <xdr:rowOff>152018</xdr:rowOff>
    </xdr:from>
    <xdr:to>
      <xdr:col>3</xdr:col>
      <xdr:colOff>1046774</xdr:colOff>
      <xdr:row>38</xdr:row>
      <xdr:rowOff>55236</xdr:rowOff>
    </xdr:to>
    <xdr:grpSp>
      <xdr:nvGrpSpPr>
        <xdr:cNvPr id="29" name="Группа 28">
          <a:extLst>
            <a:ext uri="{FF2B5EF4-FFF2-40B4-BE49-F238E27FC236}">
              <a16:creationId xmlns:a16="http://schemas.microsoft.com/office/drawing/2014/main" id="{00000000-0008-0000-0000-00001D000000}"/>
            </a:ext>
          </a:extLst>
        </xdr:cNvPr>
        <xdr:cNvGrpSpPr/>
      </xdr:nvGrpSpPr>
      <xdr:grpSpPr>
        <a:xfrm>
          <a:off x="333375" y="10667618"/>
          <a:ext cx="2637449" cy="1960618"/>
          <a:chOff x="335515" y="10376093"/>
          <a:chExt cx="2530641" cy="1958613"/>
        </a:xfrm>
      </xdr:grpSpPr>
      <xdr:pic>
        <xdr:nvPicPr>
          <xdr:cNvPr id="13" name="Рисунок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46" cstate="print"/>
          <a:stretch>
            <a:fillRect/>
          </a:stretch>
        </xdr:blipFill>
        <xdr:spPr>
          <a:xfrm>
            <a:off x="335515" y="10376988"/>
            <a:ext cx="2530641" cy="1957718"/>
          </a:xfrm>
          <a:prstGeom prst="rect">
            <a:avLst/>
          </a:prstGeom>
        </xdr:spPr>
      </xdr:pic>
      <xdr:pic>
        <xdr:nvPicPr>
          <xdr:cNvPr id="82" name="Рисунок 81">
            <a:extLst>
              <a:ext uri="{FF2B5EF4-FFF2-40B4-BE49-F238E27FC236}">
                <a16:creationId xmlns:a16="http://schemas.microsoft.com/office/drawing/2014/main" id="{00000000-0008-0000-0000-000052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1979519" y="12061710"/>
            <a:ext cx="673442" cy="2024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Рисунок 157">
            <a:extLst>
              <a:ext uri="{FF2B5EF4-FFF2-40B4-BE49-F238E27FC236}">
                <a16:creationId xmlns:a16="http://schemas.microsoft.com/office/drawing/2014/main" id="{00000000-0008-0000-0000-00009E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48412" t="29649" r="43666" b="62003"/>
          <a:stretch/>
        </xdr:blipFill>
        <xdr:spPr bwMode="auto">
          <a:xfrm rot="1449746">
            <a:off x="2299079" y="10434305"/>
            <a:ext cx="370329" cy="2356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Рисунок 158">
            <a:extLst>
              <a:ext uri="{FF2B5EF4-FFF2-40B4-BE49-F238E27FC236}">
                <a16:creationId xmlns:a16="http://schemas.microsoft.com/office/drawing/2014/main" id="{00000000-0008-0000-0000-00009F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2222673" y="10725425"/>
            <a:ext cx="389948" cy="2488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Рисунок 159">
            <a:extLst>
              <a:ext uri="{FF2B5EF4-FFF2-40B4-BE49-F238E27FC236}">
                <a16:creationId xmlns:a16="http://schemas.microsoft.com/office/drawing/2014/main" id="{00000000-0008-0000-0000-0000A0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8595" t="51519" r="41545" b="38876"/>
          <a:stretch/>
        </xdr:blipFill>
        <xdr:spPr bwMode="auto">
          <a:xfrm rot="20787036">
            <a:off x="1075733" y="10376093"/>
            <a:ext cx="432426" cy="2515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Рисунок 160">
            <a:extLst>
              <a:ext uri="{FF2B5EF4-FFF2-40B4-BE49-F238E27FC236}">
                <a16:creationId xmlns:a16="http://schemas.microsoft.com/office/drawing/2014/main" id="{00000000-0008-0000-0000-0000A1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557628" y="10864015"/>
            <a:ext cx="414069" cy="21687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101673</xdr:colOff>
      <xdr:row>31</xdr:row>
      <xdr:rowOff>131732</xdr:rowOff>
    </xdr:from>
    <xdr:to>
      <xdr:col>6</xdr:col>
      <xdr:colOff>1120841</xdr:colOff>
      <xdr:row>38</xdr:row>
      <xdr:rowOff>3875</xdr:rowOff>
    </xdr:to>
    <xdr:grpSp>
      <xdr:nvGrpSpPr>
        <xdr:cNvPr id="47" name="Группа 46">
          <a:extLst>
            <a:ext uri="{FF2B5EF4-FFF2-40B4-BE49-F238E27FC236}">
              <a16:creationId xmlns:a16="http://schemas.microsoft.com/office/drawing/2014/main" id="{00000000-0008-0000-0000-00002F000000}"/>
            </a:ext>
          </a:extLst>
        </xdr:cNvPr>
        <xdr:cNvGrpSpPr/>
      </xdr:nvGrpSpPr>
      <xdr:grpSpPr>
        <a:xfrm>
          <a:off x="3225873" y="10647332"/>
          <a:ext cx="2771768" cy="1929543"/>
          <a:chOff x="3109004" y="10386533"/>
          <a:chExt cx="2645910" cy="1927538"/>
        </a:xfrm>
      </xdr:grpSpPr>
      <xdr:pic>
        <xdr:nvPicPr>
          <xdr:cNvPr id="16" name="Рисунок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48" cstate="print"/>
          <a:stretch>
            <a:fillRect/>
          </a:stretch>
        </xdr:blipFill>
        <xdr:spPr>
          <a:xfrm>
            <a:off x="3109004" y="10386533"/>
            <a:ext cx="2645910" cy="1927538"/>
          </a:xfrm>
          <a:prstGeom prst="rect">
            <a:avLst/>
          </a:prstGeom>
        </xdr:spPr>
      </xdr:pic>
      <xdr:pic>
        <xdr:nvPicPr>
          <xdr:cNvPr id="81" name="Рисунок 80">
            <a:extLst>
              <a:ext uri="{FF2B5EF4-FFF2-40B4-BE49-F238E27FC236}">
                <a16:creationId xmlns:a16="http://schemas.microsoft.com/office/drawing/2014/main" id="{00000000-0008-0000-0000-000051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4873681" y="12053672"/>
            <a:ext cx="674058" cy="20242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2" name="Рисунок 161">
            <a:extLst>
              <a:ext uri="{FF2B5EF4-FFF2-40B4-BE49-F238E27FC236}">
                <a16:creationId xmlns:a16="http://schemas.microsoft.com/office/drawing/2014/main" id="{00000000-0008-0000-0000-0000A2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48412" t="29649" r="43666" b="62003"/>
          <a:stretch/>
        </xdr:blipFill>
        <xdr:spPr bwMode="auto">
          <a:xfrm rot="1449746">
            <a:off x="5205209" y="10426686"/>
            <a:ext cx="370329" cy="2356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3" name="Рисунок 162">
            <a:extLst>
              <a:ext uri="{FF2B5EF4-FFF2-40B4-BE49-F238E27FC236}">
                <a16:creationId xmlns:a16="http://schemas.microsoft.com/office/drawing/2014/main" id="{00000000-0008-0000-0000-0000A3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5071653" y="10736856"/>
            <a:ext cx="389948" cy="2488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Рисунок 163">
            <a:extLst>
              <a:ext uri="{FF2B5EF4-FFF2-40B4-BE49-F238E27FC236}">
                <a16:creationId xmlns:a16="http://schemas.microsoft.com/office/drawing/2014/main" id="{00000000-0008-0000-0000-0000A4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3280878" y="10909736"/>
            <a:ext cx="414069" cy="2168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Рисунок 164">
            <a:extLst>
              <a:ext uri="{FF2B5EF4-FFF2-40B4-BE49-F238E27FC236}">
                <a16:creationId xmlns:a16="http://schemas.microsoft.com/office/drawing/2014/main" id="{00000000-0008-0000-0000-0000A5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48088" t="63004" r="41589" b="27995"/>
          <a:stretch/>
        </xdr:blipFill>
        <xdr:spPr bwMode="auto">
          <a:xfrm rot="20888338">
            <a:off x="3909027" y="10433135"/>
            <a:ext cx="436262" cy="23012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32107</xdr:colOff>
      <xdr:row>31</xdr:row>
      <xdr:rowOff>183863</xdr:rowOff>
    </xdr:from>
    <xdr:to>
      <xdr:col>9</xdr:col>
      <xdr:colOff>1169382</xdr:colOff>
      <xdr:row>38</xdr:row>
      <xdr:rowOff>1371</xdr:rowOff>
    </xdr:to>
    <xdr:grpSp>
      <xdr:nvGrpSpPr>
        <xdr:cNvPr id="50" name="Группа 49">
          <a:extLst>
            <a:ext uri="{FF2B5EF4-FFF2-40B4-BE49-F238E27FC236}">
              <a16:creationId xmlns:a16="http://schemas.microsoft.com/office/drawing/2014/main" id="{00000000-0008-0000-0000-000032000000}"/>
            </a:ext>
          </a:extLst>
        </xdr:cNvPr>
        <xdr:cNvGrpSpPr/>
      </xdr:nvGrpSpPr>
      <xdr:grpSpPr>
        <a:xfrm>
          <a:off x="6109057" y="10699463"/>
          <a:ext cx="3042275" cy="1874908"/>
          <a:chOff x="5854129" y="10407938"/>
          <a:chExt cx="2764017" cy="1866125"/>
        </a:xfrm>
      </xdr:grpSpPr>
      <xdr:pic>
        <xdr:nvPicPr>
          <xdr:cNvPr id="17" name="Рисунок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49" cstate="print"/>
          <a:stretch>
            <a:fillRect/>
          </a:stretch>
        </xdr:blipFill>
        <xdr:spPr>
          <a:xfrm>
            <a:off x="5854129" y="10407938"/>
            <a:ext cx="2764017" cy="1866125"/>
          </a:xfrm>
          <a:prstGeom prst="rect">
            <a:avLst/>
          </a:prstGeom>
        </xdr:spPr>
      </xdr:pic>
      <xdr:pic>
        <xdr:nvPicPr>
          <xdr:cNvPr id="112" name="Рисунок 111">
            <a:extLst>
              <a:ext uri="{FF2B5EF4-FFF2-40B4-BE49-F238E27FC236}">
                <a16:creationId xmlns:a16="http://schemas.microsoft.com/office/drawing/2014/main" id="{00000000-0008-0000-0000-000070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7640090" y="11994319"/>
            <a:ext cx="673992" cy="20240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Рисунок 165">
            <a:extLst>
              <a:ext uri="{FF2B5EF4-FFF2-40B4-BE49-F238E27FC236}">
                <a16:creationId xmlns:a16="http://schemas.microsoft.com/office/drawing/2014/main" id="{00000000-0008-0000-0000-0000A6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48412" t="29649" r="43666" b="62003"/>
          <a:stretch/>
        </xdr:blipFill>
        <xdr:spPr bwMode="auto">
          <a:xfrm rot="1449746">
            <a:off x="8092290" y="10430496"/>
            <a:ext cx="370329" cy="23563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Рисунок 166">
            <a:extLst>
              <a:ext uri="{FF2B5EF4-FFF2-40B4-BE49-F238E27FC236}">
                <a16:creationId xmlns:a16="http://schemas.microsoft.com/office/drawing/2014/main" id="{00000000-0008-0000-0000-0000A7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8004454" y="10706376"/>
            <a:ext cx="389948" cy="2488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8" name="Рисунок 167">
            <a:extLst>
              <a:ext uri="{FF2B5EF4-FFF2-40B4-BE49-F238E27FC236}">
                <a16:creationId xmlns:a16="http://schemas.microsoft.com/office/drawing/2014/main" id="{00000000-0008-0000-0000-0000A8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6023179" y="10955456"/>
            <a:ext cx="414069" cy="21687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9" name="Рисунок 168">
            <a:extLst>
              <a:ext uri="{FF2B5EF4-FFF2-40B4-BE49-F238E27FC236}">
                <a16:creationId xmlns:a16="http://schemas.microsoft.com/office/drawing/2014/main" id="{00000000-0008-0000-0000-0000A9000000}"/>
              </a:ext>
            </a:extLst>
          </xdr:cNvPr>
          <xdr:cNvPicPr>
            <a:picLocks noChangeAspect="1" noChangeArrowheads="1"/>
          </xdr:cNvPicPr>
        </xdr:nvPicPr>
        <xdr:blipFill rotWithShape="1">
          <a:blip xmlns:r="http://schemas.openxmlformats.org/officeDocument/2006/relationships" r:embed="rId40" cstate="print">
            <a:extLst>
              <a:ext uri="{28A0092B-C50C-407E-A947-70E740481C1C}">
                <a14:useLocalDpi xmlns:a14="http://schemas.microsoft.com/office/drawing/2010/main" val="0"/>
              </a:ext>
            </a:extLst>
          </a:blip>
          <a:srcRect l="63091" t="30394" r="28113" b="63191"/>
          <a:stretch/>
        </xdr:blipFill>
        <xdr:spPr bwMode="auto">
          <a:xfrm rot="20901619">
            <a:off x="6654206" y="10496717"/>
            <a:ext cx="431021" cy="18300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43939</xdr:colOff>
      <xdr:row>52</xdr:row>
      <xdr:rowOff>189690</xdr:rowOff>
    </xdr:from>
    <xdr:to>
      <xdr:col>14</xdr:col>
      <xdr:colOff>701164</xdr:colOff>
      <xdr:row>56</xdr:row>
      <xdr:rowOff>713448</xdr:rowOff>
    </xdr:to>
    <xdr:grpSp>
      <xdr:nvGrpSpPr>
        <xdr:cNvPr id="25" name="Группа 24">
          <a:extLst>
            <a:ext uri="{FF2B5EF4-FFF2-40B4-BE49-F238E27FC236}">
              <a16:creationId xmlns:a16="http://schemas.microsoft.com/office/drawing/2014/main" id="{00000000-0008-0000-0000-000019000000}"/>
            </a:ext>
          </a:extLst>
        </xdr:cNvPr>
        <xdr:cNvGrpSpPr/>
      </xdr:nvGrpSpPr>
      <xdr:grpSpPr>
        <a:xfrm>
          <a:off x="12007339" y="17772840"/>
          <a:ext cx="1476375" cy="1819158"/>
          <a:chOff x="11480389" y="14965401"/>
          <a:chExt cx="1467941" cy="1795596"/>
        </a:xfrm>
      </xdr:grpSpPr>
      <xdr:pic>
        <xdr:nvPicPr>
          <xdr:cNvPr id="22" name="Рисунок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50" cstate="print"/>
          <a:stretch>
            <a:fillRect/>
          </a:stretch>
        </xdr:blipFill>
        <xdr:spPr>
          <a:xfrm>
            <a:off x="11480389" y="15013094"/>
            <a:ext cx="1467941" cy="1747903"/>
          </a:xfrm>
          <a:prstGeom prst="rect">
            <a:avLst/>
          </a:prstGeom>
        </xdr:spPr>
      </xdr:pic>
      <xdr:pic>
        <xdr:nvPicPr>
          <xdr:cNvPr id="177" name="Рисунок 176">
            <a:extLst>
              <a:ext uri="{FF2B5EF4-FFF2-40B4-BE49-F238E27FC236}">
                <a16:creationId xmlns:a16="http://schemas.microsoft.com/office/drawing/2014/main" id="{00000000-0008-0000-0000-0000B1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598003">
            <a:off x="12373495" y="14965401"/>
            <a:ext cx="414145" cy="2060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Рисунок 177">
            <a:extLst>
              <a:ext uri="{FF2B5EF4-FFF2-40B4-BE49-F238E27FC236}">
                <a16:creationId xmlns:a16="http://schemas.microsoft.com/office/drawing/2014/main" id="{00000000-0008-0000-0000-0000B2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510356">
            <a:off x="11612564" y="14975416"/>
            <a:ext cx="390948" cy="24180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77362</xdr:colOff>
      <xdr:row>23</xdr:row>
      <xdr:rowOff>370456</xdr:rowOff>
    </xdr:from>
    <xdr:to>
      <xdr:col>12</xdr:col>
      <xdr:colOff>1110205</xdr:colOff>
      <xdr:row>26</xdr:row>
      <xdr:rowOff>224680</xdr:rowOff>
    </xdr:to>
    <xdr:grpSp>
      <xdr:nvGrpSpPr>
        <xdr:cNvPr id="69" name="Группа 68">
          <a:extLst>
            <a:ext uri="{FF2B5EF4-FFF2-40B4-BE49-F238E27FC236}">
              <a16:creationId xmlns:a16="http://schemas.microsoft.com/office/drawing/2014/main" id="{00000000-0008-0000-0000-000045000000}"/>
            </a:ext>
          </a:extLst>
        </xdr:cNvPr>
        <xdr:cNvGrpSpPr/>
      </xdr:nvGrpSpPr>
      <xdr:grpSpPr>
        <a:xfrm>
          <a:off x="9259462" y="7552306"/>
          <a:ext cx="2613993" cy="1644924"/>
          <a:chOff x="8731506" y="6514080"/>
          <a:chExt cx="2653330" cy="1640636"/>
        </a:xfrm>
      </xdr:grpSpPr>
      <xdr:pic>
        <xdr:nvPicPr>
          <xdr:cNvPr id="62" name="Рисунок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51" cstate="print"/>
          <a:stretch>
            <a:fillRect/>
          </a:stretch>
        </xdr:blipFill>
        <xdr:spPr>
          <a:xfrm>
            <a:off x="8731506" y="6514080"/>
            <a:ext cx="2653330" cy="1640636"/>
          </a:xfrm>
          <a:prstGeom prst="rect">
            <a:avLst/>
          </a:prstGeom>
        </xdr:spPr>
      </xdr:pic>
      <xdr:pic>
        <xdr:nvPicPr>
          <xdr:cNvPr id="100" name="Рисунок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38" cstate="print"/>
          <a:stretch>
            <a:fillRect/>
          </a:stretch>
        </xdr:blipFill>
        <xdr:spPr>
          <a:xfrm rot="168546" flipH="1">
            <a:off x="11022088" y="7138871"/>
            <a:ext cx="79965" cy="804292"/>
          </a:xfrm>
          <a:prstGeom prst="rect">
            <a:avLst/>
          </a:prstGeom>
        </xdr:spPr>
      </xdr:pic>
      <xdr:grpSp>
        <xdr:nvGrpSpPr>
          <xdr:cNvPr id="27" name="Группа 26">
            <a:extLst>
              <a:ext uri="{FF2B5EF4-FFF2-40B4-BE49-F238E27FC236}">
                <a16:creationId xmlns:a16="http://schemas.microsoft.com/office/drawing/2014/main" id="{00000000-0008-0000-0000-00001B000000}"/>
              </a:ext>
            </a:extLst>
          </xdr:cNvPr>
          <xdr:cNvGrpSpPr/>
        </xdr:nvGrpSpPr>
        <xdr:grpSpPr>
          <a:xfrm>
            <a:off x="8863806" y="6532950"/>
            <a:ext cx="2318745" cy="1614704"/>
            <a:chOff x="8870686" y="6911421"/>
            <a:chExt cx="2324999" cy="1613661"/>
          </a:xfrm>
        </xdr:grpSpPr>
        <xdr:pic>
          <xdr:nvPicPr>
            <xdr:cNvPr id="125" name="Рисунок 124">
              <a:extLst>
                <a:ext uri="{FF2B5EF4-FFF2-40B4-BE49-F238E27FC236}">
                  <a16:creationId xmlns:a16="http://schemas.microsoft.com/office/drawing/2014/main" id="{00000000-0008-0000-0000-00007D00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25539" t="29710" r="49773" b="58314"/>
            <a:stretch/>
          </xdr:blipFill>
          <xdr:spPr bwMode="auto">
            <a:xfrm>
              <a:off x="10522137" y="8322658"/>
              <a:ext cx="673548" cy="20242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Рисунок 150">
              <a:extLst>
                <a:ext uri="{FF2B5EF4-FFF2-40B4-BE49-F238E27FC236}">
                  <a16:creationId xmlns:a16="http://schemas.microsoft.com/office/drawing/2014/main" id="{00000000-0008-0000-0000-000097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43384">
              <a:off x="8870686" y="7332233"/>
              <a:ext cx="386845" cy="197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Рисунок 152">
              <a:extLst>
                <a:ext uri="{FF2B5EF4-FFF2-40B4-BE49-F238E27FC236}">
                  <a16:creationId xmlns:a16="http://schemas.microsoft.com/office/drawing/2014/main" id="{00000000-0008-0000-0000-000099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667105">
              <a:off x="10805122" y="7355815"/>
              <a:ext cx="380374" cy="23854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Рисунок 153">
              <a:extLst>
                <a:ext uri="{FF2B5EF4-FFF2-40B4-BE49-F238E27FC236}">
                  <a16:creationId xmlns:a16="http://schemas.microsoft.com/office/drawing/2014/main" id="{00000000-0008-0000-0000-00009A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48088" t="63004" r="41589" b="27995"/>
            <a:stretch/>
          </xdr:blipFill>
          <xdr:spPr bwMode="auto">
            <a:xfrm rot="20888338">
              <a:off x="9392927" y="6911421"/>
              <a:ext cx="439093" cy="23363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Рисунок 182">
              <a:extLst>
                <a:ext uri="{FF2B5EF4-FFF2-40B4-BE49-F238E27FC236}">
                  <a16:creationId xmlns:a16="http://schemas.microsoft.com/office/drawing/2014/main" id="{00000000-0008-0000-0000-0000B7000000}"/>
                </a:ext>
              </a:extLst>
            </xdr:cNvPr>
            <xdr:cNvPicPr>
              <a:picLocks noChangeAspect="1" noChangeArrowheads="1"/>
            </xdr:cNvPicPr>
          </xdr:nvPicPr>
          <xdr:blipFill rotWithShape="1">
            <a:blip xmlns:r="http://schemas.openxmlformats.org/officeDocument/2006/relationships" r:embed="rId35" cstate="print">
              <a:extLst>
                <a:ext uri="{28A0092B-C50C-407E-A947-70E740481C1C}">
                  <a14:useLocalDpi xmlns:a14="http://schemas.microsoft.com/office/drawing/2010/main" val="0"/>
                </a:ext>
              </a:extLst>
            </a:blip>
            <a:srcRect l="48595" t="51519" r="41545" b="38876"/>
            <a:stretch/>
          </xdr:blipFill>
          <xdr:spPr bwMode="auto">
            <a:xfrm rot="1458347">
              <a:off x="10700591" y="6989852"/>
              <a:ext cx="432008" cy="255306"/>
            </a:xfrm>
            <a:prstGeom prst="rect">
              <a:avLst/>
            </a:prstGeom>
            <a:noFill/>
            <a:extLst>
              <a:ext uri="{909E8E84-426E-40DD-AFC4-6F175D3DCCD1}">
                <a14:hiddenFill xmlns:a14="http://schemas.microsoft.com/office/drawing/2010/main">
                  <a:solidFill>
                    <a:srgbClr val="FFFFFF"/>
                  </a:solidFill>
                </a14:hiddenFill>
              </a:ext>
            </a:extLst>
          </xdr:spPr>
        </xdr:pic>
      </xdr:grpSp>
    </xdr:grpSp>
    <xdr:clientData/>
  </xdr:twoCellAnchor>
  <xdr:twoCellAnchor editAs="oneCell">
    <xdr:from>
      <xdr:col>1</xdr:col>
      <xdr:colOff>517516</xdr:colOff>
      <xdr:row>15</xdr:row>
      <xdr:rowOff>84123</xdr:rowOff>
    </xdr:from>
    <xdr:to>
      <xdr:col>3</xdr:col>
      <xdr:colOff>549992</xdr:colOff>
      <xdr:row>17</xdr:row>
      <xdr:rowOff>515665</xdr:rowOff>
    </xdr:to>
    <xdr:pic>
      <xdr:nvPicPr>
        <xdr:cNvPr id="126" name="Рисунок 125">
          <a:extLst>
            <a:ext uri="{FF2B5EF4-FFF2-40B4-BE49-F238E27FC236}">
              <a16:creationId xmlns:a16="http://schemas.microsoft.com/office/drawing/2014/main" id="{00000000-0008-0000-0000-00007E000000}"/>
            </a:ext>
          </a:extLst>
        </xdr:cNvPr>
        <xdr:cNvPicPr>
          <a:picLocks noChangeAspect="1"/>
        </xdr:cNvPicPr>
      </xdr:nvPicPr>
      <xdr:blipFill>
        <a:blip xmlns:r="http://schemas.openxmlformats.org/officeDocument/2006/relationships" r:embed="rId52" cstate="print"/>
        <a:stretch>
          <a:fillRect/>
        </a:stretch>
      </xdr:blipFill>
      <xdr:spPr>
        <a:xfrm>
          <a:off x="701871" y="3694405"/>
          <a:ext cx="1756194" cy="1645212"/>
        </a:xfrm>
        <a:prstGeom prst="rect">
          <a:avLst/>
        </a:prstGeom>
        <a:noFill/>
        <a:ln>
          <a:noFill/>
        </a:ln>
      </xdr:spPr>
    </xdr:pic>
    <xdr:clientData/>
  </xdr:twoCellAnchor>
  <xdr:twoCellAnchor editAs="oneCell">
    <xdr:from>
      <xdr:col>10</xdr:col>
      <xdr:colOff>507197</xdr:colOff>
      <xdr:row>31</xdr:row>
      <xdr:rowOff>299869</xdr:rowOff>
    </xdr:from>
    <xdr:to>
      <xdr:col>12</xdr:col>
      <xdr:colOff>860416</xdr:colOff>
      <xdr:row>38</xdr:row>
      <xdr:rowOff>56260</xdr:rowOff>
    </xdr:to>
    <xdr:pic>
      <xdr:nvPicPr>
        <xdr:cNvPr id="4" name="Рисунок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53" cstate="print"/>
        <a:stretch>
          <a:fillRect/>
        </a:stretch>
      </xdr:blipFill>
      <xdr:spPr>
        <a:xfrm>
          <a:off x="9171874" y="10623740"/>
          <a:ext cx="1949937" cy="1815020"/>
        </a:xfrm>
        <a:prstGeom prst="rect">
          <a:avLst/>
        </a:prstGeom>
      </xdr:spPr>
    </xdr:pic>
    <xdr:clientData/>
  </xdr:twoCellAnchor>
  <xdr:twoCellAnchor editAs="oneCell">
    <xdr:from>
      <xdr:col>1</xdr:col>
      <xdr:colOff>583407</xdr:colOff>
      <xdr:row>44</xdr:row>
      <xdr:rowOff>107156</xdr:rowOff>
    </xdr:from>
    <xdr:to>
      <xdr:col>3</xdr:col>
      <xdr:colOff>289071</xdr:colOff>
      <xdr:row>46</xdr:row>
      <xdr:rowOff>690110</xdr:rowOff>
    </xdr:to>
    <xdr:pic>
      <xdr:nvPicPr>
        <xdr:cNvPr id="5" name="Рисунок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4" cstate="print"/>
        <a:stretch>
          <a:fillRect/>
        </a:stretch>
      </xdr:blipFill>
      <xdr:spPr>
        <a:xfrm>
          <a:off x="767762" y="13949132"/>
          <a:ext cx="1429382" cy="1781260"/>
        </a:xfrm>
        <a:prstGeom prst="rect">
          <a:avLst/>
        </a:prstGeom>
      </xdr:spPr>
    </xdr:pic>
    <xdr:clientData/>
  </xdr:twoCellAnchor>
  <xdr:twoCellAnchor editAs="oneCell">
    <xdr:from>
      <xdr:col>7</xdr:col>
      <xdr:colOff>415185</xdr:colOff>
      <xdr:row>44</xdr:row>
      <xdr:rowOff>153246</xdr:rowOff>
    </xdr:from>
    <xdr:to>
      <xdr:col>9</xdr:col>
      <xdr:colOff>621298</xdr:colOff>
      <xdr:row>47</xdr:row>
      <xdr:rowOff>94623</xdr:rowOff>
    </xdr:to>
    <xdr:pic>
      <xdr:nvPicPr>
        <xdr:cNvPr id="6" name="Рисунок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5" cstate="print"/>
        <a:stretch>
          <a:fillRect/>
        </a:stretch>
      </xdr:blipFill>
      <xdr:spPr>
        <a:xfrm>
          <a:off x="6253088" y="13995222"/>
          <a:ext cx="2104456" cy="1938554"/>
        </a:xfrm>
        <a:prstGeom prst="rect">
          <a:avLst/>
        </a:prstGeom>
      </xdr:spPr>
    </xdr:pic>
    <xdr:clientData/>
  </xdr:twoCellAnchor>
  <xdr:twoCellAnchor editAs="oneCell">
    <xdr:from>
      <xdr:col>4</xdr:col>
      <xdr:colOff>302594</xdr:colOff>
      <xdr:row>45</xdr:row>
      <xdr:rowOff>81453</xdr:rowOff>
    </xdr:from>
    <xdr:to>
      <xdr:col>6</xdr:col>
      <xdr:colOff>239093</xdr:colOff>
      <xdr:row>47</xdr:row>
      <xdr:rowOff>274804</xdr:rowOff>
    </xdr:to>
    <xdr:pic>
      <xdr:nvPicPr>
        <xdr:cNvPr id="7" name="Рисунок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56" cstate="print"/>
        <a:stretch>
          <a:fillRect/>
        </a:stretch>
      </xdr:blipFill>
      <xdr:spPr>
        <a:xfrm>
          <a:off x="3323380" y="14069596"/>
          <a:ext cx="1680481" cy="2003101"/>
        </a:xfrm>
        <a:prstGeom prst="rect">
          <a:avLst/>
        </a:prstGeom>
      </xdr:spPr>
    </xdr:pic>
    <xdr:clientData/>
  </xdr:twoCellAnchor>
  <xdr:twoCellAnchor>
    <xdr:from>
      <xdr:col>1</xdr:col>
      <xdr:colOff>683475</xdr:colOff>
      <xdr:row>53</xdr:row>
      <xdr:rowOff>20152</xdr:rowOff>
    </xdr:from>
    <xdr:to>
      <xdr:col>3</xdr:col>
      <xdr:colOff>362005</xdr:colOff>
      <xdr:row>56</xdr:row>
      <xdr:rowOff>684836</xdr:rowOff>
    </xdr:to>
    <xdr:grpSp>
      <xdr:nvGrpSpPr>
        <xdr:cNvPr id="2" name="Группа 1">
          <a:extLst>
            <a:ext uri="{FF2B5EF4-FFF2-40B4-BE49-F238E27FC236}">
              <a16:creationId xmlns:a16="http://schemas.microsoft.com/office/drawing/2014/main" id="{00000000-0008-0000-0000-000002000000}"/>
            </a:ext>
          </a:extLst>
        </xdr:cNvPr>
        <xdr:cNvGrpSpPr/>
      </xdr:nvGrpSpPr>
      <xdr:grpSpPr>
        <a:xfrm>
          <a:off x="873975" y="17812852"/>
          <a:ext cx="1412080" cy="1750534"/>
          <a:chOff x="872521" y="17408730"/>
          <a:chExt cx="1299961" cy="1733520"/>
        </a:xfrm>
      </xdr:grpSpPr>
      <xdr:pic>
        <xdr:nvPicPr>
          <xdr:cNvPr id="9" name="Рисунок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57" cstate="print"/>
          <a:stretch>
            <a:fillRect/>
          </a:stretch>
        </xdr:blipFill>
        <xdr:spPr>
          <a:xfrm>
            <a:off x="872521" y="17494247"/>
            <a:ext cx="1299961" cy="1648003"/>
          </a:xfrm>
          <a:prstGeom prst="rect">
            <a:avLst/>
          </a:prstGeom>
        </xdr:spPr>
      </xdr:pic>
      <xdr:pic>
        <xdr:nvPicPr>
          <xdr:cNvPr id="170" name="Рисунок 169">
            <a:extLst>
              <a:ext uri="{FF2B5EF4-FFF2-40B4-BE49-F238E27FC236}">
                <a16:creationId xmlns:a16="http://schemas.microsoft.com/office/drawing/2014/main" id="{00000000-0008-0000-0000-0000AA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20376234">
            <a:off x="1044089" y="17466667"/>
            <a:ext cx="362472" cy="20826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Рисунок 98">
            <a:extLst>
              <a:ext uri="{FF2B5EF4-FFF2-40B4-BE49-F238E27FC236}">
                <a16:creationId xmlns:a16="http://schemas.microsoft.com/office/drawing/2014/main" id="{00000000-0008-0000-0000-000063000000}"/>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7567" t="35844" r="48801" b="47087"/>
          <a:stretch/>
        </xdr:blipFill>
        <xdr:spPr bwMode="auto">
          <a:xfrm rot="619863">
            <a:off x="1771447" y="17408730"/>
            <a:ext cx="304421" cy="1638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476865</xdr:colOff>
      <xdr:row>53</xdr:row>
      <xdr:rowOff>5610</xdr:rowOff>
    </xdr:from>
    <xdr:to>
      <xdr:col>6</xdr:col>
      <xdr:colOff>855771</xdr:colOff>
      <xdr:row>56</xdr:row>
      <xdr:rowOff>701713</xdr:rowOff>
    </xdr:to>
    <xdr:grpSp>
      <xdr:nvGrpSpPr>
        <xdr:cNvPr id="8" name="Группа 7">
          <a:extLst>
            <a:ext uri="{FF2B5EF4-FFF2-40B4-BE49-F238E27FC236}">
              <a16:creationId xmlns:a16="http://schemas.microsoft.com/office/drawing/2014/main" id="{00000000-0008-0000-0000-000008000000}"/>
            </a:ext>
          </a:extLst>
        </xdr:cNvPr>
        <xdr:cNvGrpSpPr/>
      </xdr:nvGrpSpPr>
      <xdr:grpSpPr>
        <a:xfrm>
          <a:off x="4534515" y="17798310"/>
          <a:ext cx="1198056" cy="1781953"/>
          <a:chOff x="4290500" y="17394188"/>
          <a:chExt cx="1189622" cy="1764939"/>
        </a:xfrm>
      </xdr:grpSpPr>
      <xdr:pic>
        <xdr:nvPicPr>
          <xdr:cNvPr id="11" name="Рисунок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9" cstate="print"/>
          <a:stretch>
            <a:fillRect/>
          </a:stretch>
        </xdr:blipFill>
        <xdr:spPr>
          <a:xfrm>
            <a:off x="4290500" y="17475547"/>
            <a:ext cx="1189622" cy="1683580"/>
          </a:xfrm>
          <a:prstGeom prst="rect">
            <a:avLst/>
          </a:prstGeom>
        </xdr:spPr>
      </xdr:pic>
      <xdr:pic>
        <xdr:nvPicPr>
          <xdr:cNvPr id="174" name="Рисунок 173">
            <a:extLst>
              <a:ext uri="{FF2B5EF4-FFF2-40B4-BE49-F238E27FC236}">
                <a16:creationId xmlns:a16="http://schemas.microsoft.com/office/drawing/2014/main" id="{00000000-0008-0000-0000-0000AE000000}"/>
              </a:ext>
            </a:extLst>
          </xdr:cNvPr>
          <xdr:cNvPicPr>
            <a:picLocks noChangeAspect="1" noChangeArrowheads="1"/>
          </xdr:cNvPicPr>
        </xdr:nvPicPr>
        <xdr:blipFill rotWithShape="1">
          <a:blip xmlns:r="http://schemas.openxmlformats.org/officeDocument/2006/relationships" r:embed="rId37" cstate="print">
            <a:extLst>
              <a:ext uri="{28A0092B-C50C-407E-A947-70E740481C1C}">
                <a14:useLocalDpi xmlns:a14="http://schemas.microsoft.com/office/drawing/2010/main" val="0"/>
              </a:ext>
            </a:extLst>
          </a:blip>
          <a:srcRect l="20731" t="63301" r="70603" b="27695"/>
          <a:stretch/>
        </xdr:blipFill>
        <xdr:spPr bwMode="auto">
          <a:xfrm rot="20232264">
            <a:off x="4382942" y="17427026"/>
            <a:ext cx="387924" cy="25006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Рисунок 105">
            <a:extLst>
              <a:ext uri="{FF2B5EF4-FFF2-40B4-BE49-F238E27FC236}">
                <a16:creationId xmlns:a16="http://schemas.microsoft.com/office/drawing/2014/main" id="{00000000-0008-0000-0000-00006A000000}"/>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7567" t="35844" r="48801" b="47087"/>
          <a:stretch/>
        </xdr:blipFill>
        <xdr:spPr bwMode="auto">
          <a:xfrm rot="619863">
            <a:off x="5061573" y="17394188"/>
            <a:ext cx="304421" cy="1638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421067</xdr:colOff>
      <xdr:row>52</xdr:row>
      <xdr:rowOff>176480</xdr:rowOff>
    </xdr:from>
    <xdr:to>
      <xdr:col>10</xdr:col>
      <xdr:colOff>508542</xdr:colOff>
      <xdr:row>56</xdr:row>
      <xdr:rowOff>723501</xdr:rowOff>
    </xdr:to>
    <xdr:grpSp>
      <xdr:nvGrpSpPr>
        <xdr:cNvPr id="14" name="Группа 13">
          <a:extLst>
            <a:ext uri="{FF2B5EF4-FFF2-40B4-BE49-F238E27FC236}">
              <a16:creationId xmlns:a16="http://schemas.microsoft.com/office/drawing/2014/main" id="{00000000-0008-0000-0000-00000E000000}"/>
            </a:ext>
          </a:extLst>
        </xdr:cNvPr>
        <xdr:cNvGrpSpPr/>
      </xdr:nvGrpSpPr>
      <xdr:grpSpPr>
        <a:xfrm>
          <a:off x="8403017" y="17759630"/>
          <a:ext cx="1287625" cy="1842421"/>
          <a:chOff x="7859292" y="17365106"/>
          <a:chExt cx="1287189" cy="1815809"/>
        </a:xfrm>
      </xdr:grpSpPr>
      <xdr:pic>
        <xdr:nvPicPr>
          <xdr:cNvPr id="20" name="Рисунок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60" cstate="print"/>
          <a:stretch>
            <a:fillRect/>
          </a:stretch>
        </xdr:blipFill>
        <xdr:spPr>
          <a:xfrm>
            <a:off x="7859292" y="17442418"/>
            <a:ext cx="1287189" cy="1738497"/>
          </a:xfrm>
          <a:prstGeom prst="rect">
            <a:avLst/>
          </a:prstGeom>
        </xdr:spPr>
      </xdr:pic>
      <xdr:pic>
        <xdr:nvPicPr>
          <xdr:cNvPr id="176" name="Рисунок 175">
            <a:extLst>
              <a:ext uri="{FF2B5EF4-FFF2-40B4-BE49-F238E27FC236}">
                <a16:creationId xmlns:a16="http://schemas.microsoft.com/office/drawing/2014/main" id="{00000000-0008-0000-0000-0000B000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4155" t="30014" r="56669" b="62346"/>
          <a:stretch/>
        </xdr:blipFill>
        <xdr:spPr bwMode="auto">
          <a:xfrm rot="20308578">
            <a:off x="8004958" y="17414559"/>
            <a:ext cx="411891" cy="2126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Рисунок 110">
            <a:extLst>
              <a:ext uri="{FF2B5EF4-FFF2-40B4-BE49-F238E27FC236}">
                <a16:creationId xmlns:a16="http://schemas.microsoft.com/office/drawing/2014/main" id="{00000000-0008-0000-0000-00006F000000}"/>
              </a:ext>
            </a:extLst>
          </xdr:cNvPr>
          <xdr:cNvPicPr>
            <a:picLocks noChangeAspect="1" noChangeArrowheads="1"/>
          </xdr:cNvPicPr>
        </xdr:nvPicPr>
        <xdr:blipFill rotWithShape="1">
          <a:blip xmlns:r="http://schemas.openxmlformats.org/officeDocument/2006/relationships" r:embed="rId58" cstate="print">
            <a:extLst>
              <a:ext uri="{28A0092B-C50C-407E-A947-70E740481C1C}">
                <a14:useLocalDpi xmlns:a14="http://schemas.microsoft.com/office/drawing/2010/main" val="0"/>
              </a:ext>
            </a:extLst>
          </a:blip>
          <a:srcRect l="37567" t="35844" r="48801" b="47087"/>
          <a:stretch/>
        </xdr:blipFill>
        <xdr:spPr bwMode="auto">
          <a:xfrm rot="619863">
            <a:off x="8726154" y="17365106"/>
            <a:ext cx="304421" cy="16381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15</xdr:col>
      <xdr:colOff>403679</xdr:colOff>
      <xdr:row>21</xdr:row>
      <xdr:rowOff>20411</xdr:rowOff>
    </xdr:from>
    <xdr:to>
      <xdr:col>15</xdr:col>
      <xdr:colOff>886291</xdr:colOff>
      <xdr:row>23</xdr:row>
      <xdr:rowOff>95251</xdr:rowOff>
    </xdr:to>
    <xdr:pic>
      <xdr:nvPicPr>
        <xdr:cNvPr id="136" name="Рисунок 135">
          <a:extLst>
            <a:ext uri="{FF2B5EF4-FFF2-40B4-BE49-F238E27FC236}">
              <a16:creationId xmlns:a16="http://schemas.microsoft.com/office/drawing/2014/main" id="{00000000-0008-0000-0000-000088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3913304" y="6656161"/>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476250</xdr:colOff>
      <xdr:row>21</xdr:row>
      <xdr:rowOff>15875</xdr:rowOff>
    </xdr:from>
    <xdr:to>
      <xdr:col>12</xdr:col>
      <xdr:colOff>958862</xdr:colOff>
      <xdr:row>23</xdr:row>
      <xdr:rowOff>90715</xdr:rowOff>
    </xdr:to>
    <xdr:pic>
      <xdr:nvPicPr>
        <xdr:cNvPr id="105" name="Рисунок 104">
          <a:extLst>
            <a:ext uri="{FF2B5EF4-FFF2-40B4-BE49-F238E27FC236}">
              <a16:creationId xmlns:a16="http://schemas.microsoft.com/office/drawing/2014/main" id="{00000000-0008-0000-0000-000069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1176000" y="6651625"/>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269875</xdr:colOff>
      <xdr:row>21</xdr:row>
      <xdr:rowOff>15875</xdr:rowOff>
    </xdr:from>
    <xdr:to>
      <xdr:col>9</xdr:col>
      <xdr:colOff>752487</xdr:colOff>
      <xdr:row>23</xdr:row>
      <xdr:rowOff>90715</xdr:rowOff>
    </xdr:to>
    <xdr:pic>
      <xdr:nvPicPr>
        <xdr:cNvPr id="113" name="Рисунок 112">
          <a:extLst>
            <a:ext uri="{FF2B5EF4-FFF2-40B4-BE49-F238E27FC236}">
              <a16:creationId xmlns:a16="http://schemas.microsoft.com/office/drawing/2014/main" id="{00000000-0008-0000-0000-000071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175625" y="6651625"/>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492125</xdr:colOff>
      <xdr:row>42</xdr:row>
      <xdr:rowOff>226785</xdr:rowOff>
    </xdr:from>
    <xdr:to>
      <xdr:col>6</xdr:col>
      <xdr:colOff>974737</xdr:colOff>
      <xdr:row>45</xdr:row>
      <xdr:rowOff>15875</xdr:rowOff>
    </xdr:to>
    <xdr:pic>
      <xdr:nvPicPr>
        <xdr:cNvPr id="115" name="Рисунок 114">
          <a:extLst>
            <a:ext uri="{FF2B5EF4-FFF2-40B4-BE49-F238E27FC236}">
              <a16:creationId xmlns:a16="http://schemas.microsoft.com/office/drawing/2014/main" id="{00000000-0008-0000-0000-000073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5318125" y="13609410"/>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171450</xdr:colOff>
      <xdr:row>2</xdr:row>
      <xdr:rowOff>209550</xdr:rowOff>
    </xdr:from>
    <xdr:to>
      <xdr:col>3</xdr:col>
      <xdr:colOff>978419</xdr:colOff>
      <xdr:row>5</xdr:row>
      <xdr:rowOff>193675</xdr:rowOff>
    </xdr:to>
    <xdr:pic>
      <xdr:nvPicPr>
        <xdr:cNvPr id="127" name="Рисунок 13">
          <a:extLst>
            <a:ext uri="{FF2B5EF4-FFF2-40B4-BE49-F238E27FC236}">
              <a16:creationId xmlns:a16="http://schemas.microsoft.com/office/drawing/2014/main" id="{F7B2A99E-51D9-4CA8-9354-A568D6C9AC98}"/>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361950" y="552450"/>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24</xdr:row>
      <xdr:rowOff>123825</xdr:rowOff>
    </xdr:from>
    <xdr:to>
      <xdr:col>0</xdr:col>
      <xdr:colOff>0</xdr:colOff>
      <xdr:row>24</xdr:row>
      <xdr:rowOff>647700</xdr:rowOff>
    </xdr:to>
    <xdr:pic>
      <xdr:nvPicPr>
        <xdr:cNvPr id="10249" name="Picture 1" descr="2ce005">
          <a:extLst>
            <a:ext uri="{FF2B5EF4-FFF2-40B4-BE49-F238E27FC236}">
              <a16:creationId xmlns:a16="http://schemas.microsoft.com/office/drawing/2014/main" id="{00000000-0008-0000-0900-000009280000}"/>
            </a:ext>
          </a:extLst>
        </xdr:cNvPr>
        <xdr:cNvPicPr>
          <a:picLocks noChangeAspect="1" noChangeArrowheads="1"/>
        </xdr:cNvPicPr>
      </xdr:nvPicPr>
      <xdr:blipFill>
        <a:blip xmlns:r="http://schemas.openxmlformats.org/officeDocument/2006/relationships" r:embed="rId1">
          <a:lum bright="-16000" contrast="34000"/>
          <a:grayscl/>
          <a:extLst>
            <a:ext uri="{28A0092B-C50C-407E-A947-70E740481C1C}">
              <a14:useLocalDpi xmlns:a14="http://schemas.microsoft.com/office/drawing/2010/main" val="0"/>
            </a:ext>
          </a:extLst>
        </a:blip>
        <a:srcRect/>
        <a:stretch>
          <a:fillRect/>
        </a:stretch>
      </xdr:blipFill>
      <xdr:spPr bwMode="auto">
        <a:xfrm>
          <a:off x="0" y="4705350"/>
          <a:ext cx="0"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114300</xdr:rowOff>
    </xdr:from>
    <xdr:to>
      <xdr:col>0</xdr:col>
      <xdr:colOff>0</xdr:colOff>
      <xdr:row>34</xdr:row>
      <xdr:rowOff>257175</xdr:rowOff>
    </xdr:to>
    <xdr:pic>
      <xdr:nvPicPr>
        <xdr:cNvPr id="10250" name="Picture 10">
          <a:extLst>
            <a:ext uri="{FF2B5EF4-FFF2-40B4-BE49-F238E27FC236}">
              <a16:creationId xmlns:a16="http://schemas.microsoft.com/office/drawing/2014/main" id="{00000000-0008-0000-0900-00000A280000}"/>
            </a:ext>
          </a:extLst>
        </xdr:cNvPr>
        <xdr:cNvPicPr>
          <a:picLocks noChangeAspect="1" noChangeArrowheads="1"/>
        </xdr:cNvPicPr>
      </xdr:nvPicPr>
      <xdr:blipFill>
        <a:blip xmlns:r="http://schemas.openxmlformats.org/officeDocument/2006/relationships" r:embed="rId2">
          <a:lum bright="2000" contrast="16000"/>
          <a:grayscl/>
          <a:extLst>
            <a:ext uri="{28A0092B-C50C-407E-A947-70E740481C1C}">
              <a14:useLocalDpi xmlns:a14="http://schemas.microsoft.com/office/drawing/2010/main" val="0"/>
            </a:ext>
          </a:extLst>
        </a:blip>
        <a:srcRect/>
        <a:stretch>
          <a:fillRect/>
        </a:stretch>
      </xdr:blipFill>
      <xdr:spPr bwMode="auto">
        <a:xfrm>
          <a:off x="0" y="5991225"/>
          <a:ext cx="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180975</xdr:rowOff>
    </xdr:from>
    <xdr:to>
      <xdr:col>0</xdr:col>
      <xdr:colOff>0</xdr:colOff>
      <xdr:row>34</xdr:row>
      <xdr:rowOff>190500</xdr:rowOff>
    </xdr:to>
    <xdr:pic>
      <xdr:nvPicPr>
        <xdr:cNvPr id="10251" name="Picture 60">
          <a:extLst>
            <a:ext uri="{FF2B5EF4-FFF2-40B4-BE49-F238E27FC236}">
              <a16:creationId xmlns:a16="http://schemas.microsoft.com/office/drawing/2014/main" id="{00000000-0008-0000-0900-00000B280000}"/>
            </a:ext>
          </a:extLst>
        </xdr:cNvPr>
        <xdr:cNvPicPr>
          <a:picLocks noChangeAspect="1" noChangeArrowheads="1"/>
        </xdr:cNvPicPr>
      </xdr:nvPicPr>
      <xdr:blipFill>
        <a:blip xmlns:r="http://schemas.openxmlformats.org/officeDocument/2006/relationships" r:embed="rId3">
          <a:lum bright="-22000" contrast="34000"/>
          <a:extLst>
            <a:ext uri="{28A0092B-C50C-407E-A947-70E740481C1C}">
              <a14:useLocalDpi xmlns:a14="http://schemas.microsoft.com/office/drawing/2010/main" val="0"/>
            </a:ext>
          </a:extLst>
        </a:blip>
        <a:srcRect/>
        <a:stretch>
          <a:fillRect/>
        </a:stretch>
      </xdr:blipFill>
      <xdr:spPr bwMode="auto">
        <a:xfrm>
          <a:off x="0" y="6038850"/>
          <a:ext cx="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32</xdr:row>
      <xdr:rowOff>104775</xdr:rowOff>
    </xdr:from>
    <xdr:to>
      <xdr:col>0</xdr:col>
      <xdr:colOff>0</xdr:colOff>
      <xdr:row>34</xdr:row>
      <xdr:rowOff>276225</xdr:rowOff>
    </xdr:to>
    <xdr:pic>
      <xdr:nvPicPr>
        <xdr:cNvPr id="10252" name="Picture 120">
          <a:extLst>
            <a:ext uri="{FF2B5EF4-FFF2-40B4-BE49-F238E27FC236}">
              <a16:creationId xmlns:a16="http://schemas.microsoft.com/office/drawing/2014/main" id="{00000000-0008-0000-0900-00000C28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5981700"/>
          <a:ext cx="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56</xdr:col>
      <xdr:colOff>1066800</xdr:colOff>
      <xdr:row>16</xdr:row>
      <xdr:rowOff>200025</xdr:rowOff>
    </xdr:from>
    <xdr:to>
      <xdr:col>56</xdr:col>
      <xdr:colOff>228600</xdr:colOff>
      <xdr:row>16</xdr:row>
      <xdr:rowOff>228600</xdr:rowOff>
    </xdr:to>
    <xdr:sp macro="" textlink="">
      <xdr:nvSpPr>
        <xdr:cNvPr id="10253" name="Oval 342">
          <a:extLst>
            <a:ext uri="{FF2B5EF4-FFF2-40B4-BE49-F238E27FC236}">
              <a16:creationId xmlns:a16="http://schemas.microsoft.com/office/drawing/2014/main" id="{00000000-0008-0000-0900-00000D280000}"/>
            </a:ext>
          </a:extLst>
        </xdr:cNvPr>
        <xdr:cNvSpPr>
          <a:spLocks noChangeArrowheads="1"/>
        </xdr:cNvSpPr>
      </xdr:nvSpPr>
      <xdr:spPr bwMode="auto">
        <a:xfrm rot="-5400000">
          <a:off x="2695575" y="3448050"/>
          <a:ext cx="0" cy="0"/>
        </a:xfrm>
        <a:prstGeom prst="ellipse">
          <a:avLst/>
        </a:prstGeom>
        <a:solidFill>
          <a:srgbClr val="FFFFFF"/>
        </a:solidFill>
        <a:ln w="3175">
          <a:solidFill>
            <a:srgbClr val="000000"/>
          </a:solidFill>
          <a:round/>
          <a:headEnd/>
          <a:tailEnd/>
        </a:ln>
      </xdr:spPr>
    </xdr:sp>
    <xdr:clientData/>
  </xdr:twoCellAnchor>
  <xdr:twoCellAnchor>
    <xdr:from>
      <xdr:col>56</xdr:col>
      <xdr:colOff>981075</xdr:colOff>
      <xdr:row>42</xdr:row>
      <xdr:rowOff>190500</xdr:rowOff>
    </xdr:from>
    <xdr:to>
      <xdr:col>56</xdr:col>
      <xdr:colOff>228600</xdr:colOff>
      <xdr:row>42</xdr:row>
      <xdr:rowOff>219075</xdr:rowOff>
    </xdr:to>
    <xdr:sp macro="" textlink="">
      <xdr:nvSpPr>
        <xdr:cNvPr id="10255" name="Oval 357">
          <a:extLst>
            <a:ext uri="{FF2B5EF4-FFF2-40B4-BE49-F238E27FC236}">
              <a16:creationId xmlns:a16="http://schemas.microsoft.com/office/drawing/2014/main" id="{00000000-0008-0000-0900-00000F280000}"/>
            </a:ext>
          </a:extLst>
        </xdr:cNvPr>
        <xdr:cNvSpPr>
          <a:spLocks noChangeArrowheads="1"/>
        </xdr:cNvSpPr>
      </xdr:nvSpPr>
      <xdr:spPr bwMode="auto">
        <a:xfrm rot="-5400000">
          <a:off x="2695575" y="7658100"/>
          <a:ext cx="0" cy="0"/>
        </a:xfrm>
        <a:prstGeom prst="ellipse">
          <a:avLst/>
        </a:prstGeom>
        <a:solidFill>
          <a:srgbClr val="FFFFFF"/>
        </a:solidFill>
        <a:ln w="3175">
          <a:solidFill>
            <a:srgbClr val="000000"/>
          </a:solidFill>
          <a:round/>
          <a:headEnd/>
          <a:tailEnd/>
        </a:ln>
      </xdr:spPr>
    </xdr:sp>
    <xdr:clientData/>
  </xdr:twoCellAnchor>
  <xdr:twoCellAnchor>
    <xdr:from>
      <xdr:col>45</xdr:col>
      <xdr:colOff>1183825</xdr:colOff>
      <xdr:row>3</xdr:row>
      <xdr:rowOff>81642</xdr:rowOff>
    </xdr:from>
    <xdr:to>
      <xdr:col>47</xdr:col>
      <xdr:colOff>476254</xdr:colOff>
      <xdr:row>7</xdr:row>
      <xdr:rowOff>13606</xdr:rowOff>
    </xdr:to>
    <xdr:graphicFrame macro="">
      <xdr:nvGraphicFramePr>
        <xdr:cNvPr id="518" name="Схема 517">
          <a:extLst>
            <a:ext uri="{FF2B5EF4-FFF2-40B4-BE49-F238E27FC236}">
              <a16:creationId xmlns:a16="http://schemas.microsoft.com/office/drawing/2014/main" id="{00000000-0008-0000-0900-00000602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5" r:lo="rId6" r:qs="rId7" r:cs="rId8"/>
        </a:graphicData>
      </a:graphic>
    </xdr:graphicFrame>
    <xdr:clientData/>
  </xdr:twoCellAnchor>
  <xdr:twoCellAnchor>
    <xdr:from>
      <xdr:col>44</xdr:col>
      <xdr:colOff>738607</xdr:colOff>
      <xdr:row>15</xdr:row>
      <xdr:rowOff>350603</xdr:rowOff>
    </xdr:from>
    <xdr:to>
      <xdr:col>45</xdr:col>
      <xdr:colOff>345474</xdr:colOff>
      <xdr:row>15</xdr:row>
      <xdr:rowOff>547925</xdr:rowOff>
    </xdr:to>
    <xdr:pic>
      <xdr:nvPicPr>
        <xdr:cNvPr id="528" name="Рисунок 527">
          <a:extLst>
            <a:ext uri="{FF2B5EF4-FFF2-40B4-BE49-F238E27FC236}">
              <a16:creationId xmlns:a16="http://schemas.microsoft.com/office/drawing/2014/main" id="{00000000-0008-0000-0900-00001002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34155" t="30014" r="56669" b="62346"/>
        <a:stretch/>
      </xdr:blipFill>
      <xdr:spPr bwMode="auto">
        <a:xfrm rot="2043384">
          <a:off x="3843757" y="3951053"/>
          <a:ext cx="416492" cy="1973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55</xdr:col>
      <xdr:colOff>59203</xdr:colOff>
      <xdr:row>15</xdr:row>
      <xdr:rowOff>386647</xdr:rowOff>
    </xdr:from>
    <xdr:to>
      <xdr:col>55</xdr:col>
      <xdr:colOff>459459</xdr:colOff>
      <xdr:row>15</xdr:row>
      <xdr:rowOff>624235</xdr:rowOff>
    </xdr:to>
    <xdr:pic>
      <xdr:nvPicPr>
        <xdr:cNvPr id="535" name="Рисунок 534">
          <a:extLst>
            <a:ext uri="{FF2B5EF4-FFF2-40B4-BE49-F238E27FC236}">
              <a16:creationId xmlns:a16="http://schemas.microsoft.com/office/drawing/2014/main" id="{00000000-0008-0000-0900-000017020000}"/>
            </a:ext>
          </a:extLst>
        </xdr:cNvPr>
        <xdr:cNvPicPr>
          <a:picLocks noChangeAspect="1" noChangeArrowheads="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20731" t="63301" r="70603" b="27695"/>
        <a:stretch/>
      </xdr:blipFill>
      <xdr:spPr bwMode="auto">
        <a:xfrm rot="20667105">
          <a:off x="13889503" y="3987097"/>
          <a:ext cx="400256" cy="2375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45</xdr:col>
      <xdr:colOff>56495</xdr:colOff>
      <xdr:row>35</xdr:row>
      <xdr:rowOff>218476</xdr:rowOff>
    </xdr:from>
    <xdr:to>
      <xdr:col>45</xdr:col>
      <xdr:colOff>522117</xdr:colOff>
      <xdr:row>35</xdr:row>
      <xdr:rowOff>473973</xdr:rowOff>
    </xdr:to>
    <xdr:pic>
      <xdr:nvPicPr>
        <xdr:cNvPr id="574" name="Рисунок 573">
          <a:extLst>
            <a:ext uri="{FF2B5EF4-FFF2-40B4-BE49-F238E27FC236}">
              <a16:creationId xmlns:a16="http://schemas.microsoft.com/office/drawing/2014/main" id="{00000000-0008-0000-0900-00003E02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8595" t="51519" r="41545" b="38876"/>
        <a:stretch/>
      </xdr:blipFill>
      <xdr:spPr bwMode="auto">
        <a:xfrm rot="2162087">
          <a:off x="3971270" y="10334026"/>
          <a:ext cx="465622" cy="25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608944</xdr:colOff>
      <xdr:row>35</xdr:row>
      <xdr:rowOff>180377</xdr:rowOff>
    </xdr:from>
    <xdr:to>
      <xdr:col>53</xdr:col>
      <xdr:colOff>169691</xdr:colOff>
      <xdr:row>35</xdr:row>
      <xdr:rowOff>435874</xdr:rowOff>
    </xdr:to>
    <xdr:pic>
      <xdr:nvPicPr>
        <xdr:cNvPr id="575" name="Рисунок 574">
          <a:extLst>
            <a:ext uri="{FF2B5EF4-FFF2-40B4-BE49-F238E27FC236}">
              <a16:creationId xmlns:a16="http://schemas.microsoft.com/office/drawing/2014/main" id="{00000000-0008-0000-0900-00003F02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8595" t="51519" r="41545" b="38876"/>
        <a:stretch/>
      </xdr:blipFill>
      <xdr:spPr bwMode="auto">
        <a:xfrm rot="2162087">
          <a:off x="11534119" y="10295927"/>
          <a:ext cx="465622" cy="25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31489</xdr:colOff>
      <xdr:row>35</xdr:row>
      <xdr:rowOff>257497</xdr:rowOff>
    </xdr:from>
    <xdr:to>
      <xdr:col>50</xdr:col>
      <xdr:colOff>506875</xdr:colOff>
      <xdr:row>35</xdr:row>
      <xdr:rowOff>491069</xdr:rowOff>
    </xdr:to>
    <xdr:pic>
      <xdr:nvPicPr>
        <xdr:cNvPr id="584" name="Рисунок 583">
          <a:extLst>
            <a:ext uri="{FF2B5EF4-FFF2-40B4-BE49-F238E27FC236}">
              <a16:creationId xmlns:a16="http://schemas.microsoft.com/office/drawing/2014/main" id="{00000000-0008-0000-0900-00004802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48088" t="63004" r="41589" b="27995"/>
        <a:stretch/>
      </xdr:blipFill>
      <xdr:spPr bwMode="auto">
        <a:xfrm rot="20888338">
          <a:off x="8956414" y="10373047"/>
          <a:ext cx="475386" cy="233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52</xdr:col>
      <xdr:colOff>553912</xdr:colOff>
      <xdr:row>54</xdr:row>
      <xdr:rowOff>207890</xdr:rowOff>
    </xdr:from>
    <xdr:to>
      <xdr:col>53</xdr:col>
      <xdr:colOff>109367</xdr:colOff>
      <xdr:row>54</xdr:row>
      <xdr:rowOff>463387</xdr:rowOff>
    </xdr:to>
    <xdr:pic>
      <xdr:nvPicPr>
        <xdr:cNvPr id="633" name="Рисунок 632">
          <a:extLst>
            <a:ext uri="{FF2B5EF4-FFF2-40B4-BE49-F238E27FC236}">
              <a16:creationId xmlns:a16="http://schemas.microsoft.com/office/drawing/2014/main" id="{00000000-0008-0000-0900-00007902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8595" t="51519" r="41545" b="38876"/>
        <a:stretch/>
      </xdr:blipFill>
      <xdr:spPr bwMode="auto">
        <a:xfrm rot="2162087">
          <a:off x="11479087" y="16600415"/>
          <a:ext cx="460330" cy="2554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169071</xdr:colOff>
      <xdr:row>54</xdr:row>
      <xdr:rowOff>204579</xdr:rowOff>
    </xdr:from>
    <xdr:to>
      <xdr:col>50</xdr:col>
      <xdr:colOff>644457</xdr:colOff>
      <xdr:row>54</xdr:row>
      <xdr:rowOff>438151</xdr:rowOff>
    </xdr:to>
    <xdr:pic>
      <xdr:nvPicPr>
        <xdr:cNvPr id="638" name="Рисунок 637">
          <a:extLst>
            <a:ext uri="{FF2B5EF4-FFF2-40B4-BE49-F238E27FC236}">
              <a16:creationId xmlns:a16="http://schemas.microsoft.com/office/drawing/2014/main" id="{00000000-0008-0000-0900-00007E02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48088" t="63004" r="41589" b="27995"/>
        <a:stretch/>
      </xdr:blipFill>
      <xdr:spPr bwMode="auto">
        <a:xfrm rot="20888338">
          <a:off x="9093996" y="16597104"/>
          <a:ext cx="475386" cy="2335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54</xdr:col>
      <xdr:colOff>337658</xdr:colOff>
      <xdr:row>54</xdr:row>
      <xdr:rowOff>193512</xdr:rowOff>
    </xdr:from>
    <xdr:to>
      <xdr:col>54</xdr:col>
      <xdr:colOff>793145</xdr:colOff>
      <xdr:row>54</xdr:row>
      <xdr:rowOff>380151</xdr:rowOff>
    </xdr:to>
    <xdr:pic>
      <xdr:nvPicPr>
        <xdr:cNvPr id="639" name="Рисунок 638">
          <a:extLst>
            <a:ext uri="{FF2B5EF4-FFF2-40B4-BE49-F238E27FC236}">
              <a16:creationId xmlns:a16="http://schemas.microsoft.com/office/drawing/2014/main" id="{00000000-0008-0000-0900-00007F02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63091" t="30394" r="28113" b="63191"/>
        <a:stretch/>
      </xdr:blipFill>
      <xdr:spPr bwMode="auto">
        <a:xfrm rot="20901619">
          <a:off x="12977333" y="16586037"/>
          <a:ext cx="455487" cy="1866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556209</xdr:colOff>
      <xdr:row>3</xdr:row>
      <xdr:rowOff>65772</xdr:rowOff>
    </xdr:from>
    <xdr:to>
      <xdr:col>9</xdr:col>
      <xdr:colOff>73572</xdr:colOff>
      <xdr:row>7</xdr:row>
      <xdr:rowOff>5044</xdr:rowOff>
    </xdr:to>
    <xdr:graphicFrame macro="">
      <xdr:nvGraphicFramePr>
        <xdr:cNvPr id="34" name="Схема 33">
          <a:extLst>
            <a:ext uri="{FF2B5EF4-FFF2-40B4-BE49-F238E27FC236}">
              <a16:creationId xmlns:a16="http://schemas.microsoft.com/office/drawing/2014/main" id="{00000000-0008-0000-0100-00002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8</xdr:col>
      <xdr:colOff>625418</xdr:colOff>
      <xdr:row>3</xdr:row>
      <xdr:rowOff>76869</xdr:rowOff>
    </xdr:from>
    <xdr:to>
      <xdr:col>10</xdr:col>
      <xdr:colOff>59014</xdr:colOff>
      <xdr:row>7</xdr:row>
      <xdr:rowOff>5950</xdr:rowOff>
    </xdr:to>
    <xdr:graphicFrame macro="">
      <xdr:nvGraphicFramePr>
        <xdr:cNvPr id="35" name="Схема 34">
          <a:extLst>
            <a:ext uri="{FF2B5EF4-FFF2-40B4-BE49-F238E27FC236}">
              <a16:creationId xmlns:a16="http://schemas.microsoft.com/office/drawing/2014/main" id="{00000000-0008-0000-0100-00002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10</xdr:col>
      <xdr:colOff>2913</xdr:colOff>
      <xdr:row>3</xdr:row>
      <xdr:rowOff>176454</xdr:rowOff>
    </xdr:from>
    <xdr:to>
      <xdr:col>11</xdr:col>
      <xdr:colOff>45154</xdr:colOff>
      <xdr:row>7</xdr:row>
      <xdr:rowOff>54393</xdr:rowOff>
    </xdr:to>
    <xdr:graphicFrame macro="">
      <xdr:nvGraphicFramePr>
        <xdr:cNvPr id="36" name="Схема 35">
          <a:extLst>
            <a:ext uri="{FF2B5EF4-FFF2-40B4-BE49-F238E27FC236}">
              <a16:creationId xmlns:a16="http://schemas.microsoft.com/office/drawing/2014/main" id="{00000000-0008-0000-0100-00002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editAs="oneCell">
    <xdr:from>
      <xdr:col>10</xdr:col>
      <xdr:colOff>935376</xdr:colOff>
      <xdr:row>3</xdr:row>
      <xdr:rowOff>191420</xdr:rowOff>
    </xdr:from>
    <xdr:to>
      <xdr:col>12</xdr:col>
      <xdr:colOff>228542</xdr:colOff>
      <xdr:row>7</xdr:row>
      <xdr:rowOff>2892</xdr:rowOff>
    </xdr:to>
    <xdr:graphicFrame macro="">
      <xdr:nvGraphicFramePr>
        <xdr:cNvPr id="37" name="Схема 36">
          <a:extLst>
            <a:ext uri="{FF2B5EF4-FFF2-40B4-BE49-F238E27FC236}">
              <a16:creationId xmlns:a16="http://schemas.microsoft.com/office/drawing/2014/main" id="{00000000-0008-0000-0100-00002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6</xdr:col>
      <xdr:colOff>644657</xdr:colOff>
      <xdr:row>3</xdr:row>
      <xdr:rowOff>115248</xdr:rowOff>
    </xdr:from>
    <xdr:to>
      <xdr:col>7</xdr:col>
      <xdr:colOff>739908</xdr:colOff>
      <xdr:row>6</xdr:row>
      <xdr:rowOff>251320</xdr:rowOff>
    </xdr:to>
    <xdr:graphicFrame macro="">
      <xdr:nvGraphicFramePr>
        <xdr:cNvPr id="38" name="Схема 37">
          <a:extLst>
            <a:ext uri="{FF2B5EF4-FFF2-40B4-BE49-F238E27FC236}">
              <a16:creationId xmlns:a16="http://schemas.microsoft.com/office/drawing/2014/main" id="{00000000-0008-0000-0100-00002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editAs="oneCell">
    <xdr:from>
      <xdr:col>13</xdr:col>
      <xdr:colOff>416218</xdr:colOff>
      <xdr:row>48</xdr:row>
      <xdr:rowOff>150284</xdr:rowOff>
    </xdr:from>
    <xdr:to>
      <xdr:col>14</xdr:col>
      <xdr:colOff>345152</xdr:colOff>
      <xdr:row>55</xdr:row>
      <xdr:rowOff>47937</xdr:rowOff>
    </xdr:to>
    <xdr:pic>
      <xdr:nvPicPr>
        <xdr:cNvPr id="22" name="Рисунок 21">
          <a:extLst>
            <a:ext uri="{FF2B5EF4-FFF2-40B4-BE49-F238E27FC236}">
              <a16:creationId xmlns:a16="http://schemas.microsoft.com/office/drawing/2014/main" id="{00000000-0008-0000-0100-000016000000}"/>
            </a:ext>
          </a:extLst>
        </xdr:cNvPr>
        <xdr:cNvPicPr>
          <a:picLocks noChangeAspect="1"/>
        </xdr:cNvPicPr>
      </xdr:nvPicPr>
      <xdr:blipFill>
        <a:blip xmlns:r="http://schemas.openxmlformats.org/officeDocument/2006/relationships" r:embed="rId26" cstate="print"/>
        <a:stretch>
          <a:fillRect/>
        </a:stretch>
      </xdr:blipFill>
      <xdr:spPr>
        <a:xfrm>
          <a:off x="10431075" y="15866534"/>
          <a:ext cx="745363" cy="2510224"/>
        </a:xfrm>
        <a:prstGeom prst="rect">
          <a:avLst/>
        </a:prstGeom>
      </xdr:spPr>
    </xdr:pic>
    <xdr:clientData/>
  </xdr:twoCellAnchor>
  <xdr:twoCellAnchor editAs="oneCell">
    <xdr:from>
      <xdr:col>2</xdr:col>
      <xdr:colOff>133350</xdr:colOff>
      <xdr:row>12</xdr:row>
      <xdr:rowOff>47625</xdr:rowOff>
    </xdr:from>
    <xdr:to>
      <xdr:col>3</xdr:col>
      <xdr:colOff>552295</xdr:colOff>
      <xdr:row>19</xdr:row>
      <xdr:rowOff>18693</xdr:rowOff>
    </xdr:to>
    <xdr:pic>
      <xdr:nvPicPr>
        <xdr:cNvPr id="2" name="Рисунок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7" cstate="print"/>
        <a:stretch>
          <a:fillRect/>
        </a:stretch>
      </xdr:blipFill>
      <xdr:spPr>
        <a:xfrm>
          <a:off x="1152525" y="2952750"/>
          <a:ext cx="1238095" cy="2857143"/>
        </a:xfrm>
        <a:prstGeom prst="rect">
          <a:avLst/>
        </a:prstGeom>
      </xdr:spPr>
    </xdr:pic>
    <xdr:clientData/>
  </xdr:twoCellAnchor>
  <xdr:twoCellAnchor editAs="oneCell">
    <xdr:from>
      <xdr:col>5</xdr:col>
      <xdr:colOff>38100</xdr:colOff>
      <xdr:row>12</xdr:row>
      <xdr:rowOff>28535</xdr:rowOff>
    </xdr:from>
    <xdr:to>
      <xdr:col>6</xdr:col>
      <xdr:colOff>506184</xdr:colOff>
      <xdr:row>19</xdr:row>
      <xdr:rowOff>18634</xdr:rowOff>
    </xdr:to>
    <xdr:pic>
      <xdr:nvPicPr>
        <xdr:cNvPr id="3" name="Рисунок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8" cstate="print"/>
        <a:stretch>
          <a:fillRect/>
        </a:stretch>
      </xdr:blipFill>
      <xdr:spPr>
        <a:xfrm>
          <a:off x="3648075" y="2933660"/>
          <a:ext cx="1257299" cy="2876174"/>
        </a:xfrm>
        <a:prstGeom prst="rect">
          <a:avLst/>
        </a:prstGeom>
      </xdr:spPr>
    </xdr:pic>
    <xdr:clientData/>
  </xdr:twoCellAnchor>
  <xdr:twoCellAnchor editAs="oneCell">
    <xdr:from>
      <xdr:col>8</xdr:col>
      <xdr:colOff>28575</xdr:colOff>
      <xdr:row>12</xdr:row>
      <xdr:rowOff>31543</xdr:rowOff>
    </xdr:from>
    <xdr:to>
      <xdr:col>9</xdr:col>
      <xdr:colOff>609600</xdr:colOff>
      <xdr:row>19</xdr:row>
      <xdr:rowOff>18633</xdr:rowOff>
    </xdr:to>
    <xdr:pic>
      <xdr:nvPicPr>
        <xdr:cNvPr id="26" name="Рисунок 25">
          <a:extLst>
            <a:ext uri="{FF2B5EF4-FFF2-40B4-BE49-F238E27FC236}">
              <a16:creationId xmlns:a16="http://schemas.microsoft.com/office/drawing/2014/main" id="{00000000-0008-0000-0100-00001A000000}"/>
            </a:ext>
          </a:extLst>
        </xdr:cNvPr>
        <xdr:cNvPicPr>
          <a:picLocks noChangeAspect="1"/>
        </xdr:cNvPicPr>
      </xdr:nvPicPr>
      <xdr:blipFill>
        <a:blip xmlns:r="http://schemas.openxmlformats.org/officeDocument/2006/relationships" r:embed="rId29" cstate="print"/>
        <a:stretch>
          <a:fillRect/>
        </a:stretch>
      </xdr:blipFill>
      <xdr:spPr>
        <a:xfrm>
          <a:off x="6067425" y="2936668"/>
          <a:ext cx="1247775" cy="2873165"/>
        </a:xfrm>
        <a:prstGeom prst="rect">
          <a:avLst/>
        </a:prstGeom>
      </xdr:spPr>
    </xdr:pic>
    <xdr:clientData/>
  </xdr:twoCellAnchor>
  <xdr:twoCellAnchor editAs="oneCell">
    <xdr:from>
      <xdr:col>11</xdr:col>
      <xdr:colOff>38101</xdr:colOff>
      <xdr:row>12</xdr:row>
      <xdr:rowOff>40798</xdr:rowOff>
    </xdr:from>
    <xdr:to>
      <xdr:col>12</xdr:col>
      <xdr:colOff>571501</xdr:colOff>
      <xdr:row>19</xdr:row>
      <xdr:rowOff>9109</xdr:rowOff>
    </xdr:to>
    <xdr:pic>
      <xdr:nvPicPr>
        <xdr:cNvPr id="27" name="Рисунок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30" cstate="print"/>
        <a:stretch>
          <a:fillRect/>
        </a:stretch>
      </xdr:blipFill>
      <xdr:spPr>
        <a:xfrm>
          <a:off x="8505826" y="2945923"/>
          <a:ext cx="1247774" cy="2854386"/>
        </a:xfrm>
        <a:prstGeom prst="rect">
          <a:avLst/>
        </a:prstGeom>
      </xdr:spPr>
    </xdr:pic>
    <xdr:clientData/>
  </xdr:twoCellAnchor>
  <xdr:twoCellAnchor editAs="oneCell">
    <xdr:from>
      <xdr:col>14</xdr:col>
      <xdr:colOff>142876</xdr:colOff>
      <xdr:row>12</xdr:row>
      <xdr:rowOff>47624</xdr:rowOff>
    </xdr:from>
    <xdr:to>
      <xdr:col>15</xdr:col>
      <xdr:colOff>575699</xdr:colOff>
      <xdr:row>19</xdr:row>
      <xdr:rowOff>3752</xdr:rowOff>
    </xdr:to>
    <xdr:pic>
      <xdr:nvPicPr>
        <xdr:cNvPr id="28" name="Рисунок 27">
          <a:extLst>
            <a:ext uri="{FF2B5EF4-FFF2-40B4-BE49-F238E27FC236}">
              <a16:creationId xmlns:a16="http://schemas.microsoft.com/office/drawing/2014/main" id="{00000000-0008-0000-0100-00001C000000}"/>
            </a:ext>
          </a:extLst>
        </xdr:cNvPr>
        <xdr:cNvPicPr>
          <a:picLocks noChangeAspect="1"/>
        </xdr:cNvPicPr>
      </xdr:nvPicPr>
      <xdr:blipFill>
        <a:blip xmlns:r="http://schemas.openxmlformats.org/officeDocument/2006/relationships" r:embed="rId31" cstate="print"/>
        <a:stretch>
          <a:fillRect/>
        </a:stretch>
      </xdr:blipFill>
      <xdr:spPr>
        <a:xfrm>
          <a:off x="10944226" y="2952749"/>
          <a:ext cx="1242448" cy="2842203"/>
        </a:xfrm>
        <a:prstGeom prst="rect">
          <a:avLst/>
        </a:prstGeom>
      </xdr:spPr>
    </xdr:pic>
    <xdr:clientData/>
  </xdr:twoCellAnchor>
  <xdr:twoCellAnchor editAs="oneCell">
    <xdr:from>
      <xdr:col>2</xdr:col>
      <xdr:colOff>85725</xdr:colOff>
      <xdr:row>21</xdr:row>
      <xdr:rowOff>47625</xdr:rowOff>
    </xdr:from>
    <xdr:to>
      <xdr:col>3</xdr:col>
      <xdr:colOff>539750</xdr:colOff>
      <xdr:row>27</xdr:row>
      <xdr:rowOff>142138</xdr:rowOff>
    </xdr:to>
    <xdr:pic>
      <xdr:nvPicPr>
        <xdr:cNvPr id="29" name="Рисунок 28">
          <a:extLst>
            <a:ext uri="{FF2B5EF4-FFF2-40B4-BE49-F238E27FC236}">
              <a16:creationId xmlns:a16="http://schemas.microsoft.com/office/drawing/2014/main" id="{00000000-0008-0000-0100-00001D000000}"/>
            </a:ext>
          </a:extLst>
        </xdr:cNvPr>
        <xdr:cNvPicPr>
          <a:picLocks noChangeAspect="1"/>
        </xdr:cNvPicPr>
      </xdr:nvPicPr>
      <xdr:blipFill>
        <a:blip xmlns:r="http://schemas.openxmlformats.org/officeDocument/2006/relationships" r:embed="rId32" cstate="print"/>
        <a:stretch>
          <a:fillRect/>
        </a:stretch>
      </xdr:blipFill>
      <xdr:spPr>
        <a:xfrm>
          <a:off x="1117600" y="6381750"/>
          <a:ext cx="1279525" cy="2618638"/>
        </a:xfrm>
        <a:prstGeom prst="rect">
          <a:avLst/>
        </a:prstGeom>
      </xdr:spPr>
    </xdr:pic>
    <xdr:clientData/>
  </xdr:twoCellAnchor>
  <xdr:twoCellAnchor editAs="oneCell">
    <xdr:from>
      <xdr:col>5</xdr:col>
      <xdr:colOff>187325</xdr:colOff>
      <xdr:row>21</xdr:row>
      <xdr:rowOff>47624</xdr:rowOff>
    </xdr:from>
    <xdr:to>
      <xdr:col>6</xdr:col>
      <xdr:colOff>317500</xdr:colOff>
      <xdr:row>27</xdr:row>
      <xdr:rowOff>153624</xdr:rowOff>
    </xdr:to>
    <xdr:pic>
      <xdr:nvPicPr>
        <xdr:cNvPr id="30" name="Рисунок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33" cstate="print"/>
        <a:stretch>
          <a:fillRect/>
        </a:stretch>
      </xdr:blipFill>
      <xdr:spPr>
        <a:xfrm>
          <a:off x="3695700" y="6381749"/>
          <a:ext cx="923925" cy="2630125"/>
        </a:xfrm>
        <a:prstGeom prst="rect">
          <a:avLst/>
        </a:prstGeom>
      </xdr:spPr>
    </xdr:pic>
    <xdr:clientData/>
  </xdr:twoCellAnchor>
  <xdr:twoCellAnchor editAs="oneCell">
    <xdr:from>
      <xdr:col>8</xdr:col>
      <xdr:colOff>1</xdr:colOff>
      <xdr:row>21</xdr:row>
      <xdr:rowOff>47625</xdr:rowOff>
    </xdr:from>
    <xdr:to>
      <xdr:col>9</xdr:col>
      <xdr:colOff>492125</xdr:colOff>
      <xdr:row>27</xdr:row>
      <xdr:rowOff>186366</xdr:rowOff>
    </xdr:to>
    <xdr:pic>
      <xdr:nvPicPr>
        <xdr:cNvPr id="40" name="Рисунок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31" cstate="print"/>
        <a:stretch>
          <a:fillRect/>
        </a:stretch>
      </xdr:blipFill>
      <xdr:spPr>
        <a:xfrm>
          <a:off x="6064251" y="6381750"/>
          <a:ext cx="1158874" cy="2662866"/>
        </a:xfrm>
        <a:prstGeom prst="rect">
          <a:avLst/>
        </a:prstGeom>
      </xdr:spPr>
    </xdr:pic>
    <xdr:clientData/>
  </xdr:twoCellAnchor>
  <xdr:twoCellAnchor editAs="oneCell">
    <xdr:from>
      <xdr:col>10</xdr:col>
      <xdr:colOff>596901</xdr:colOff>
      <xdr:row>23</xdr:row>
      <xdr:rowOff>198781</xdr:rowOff>
    </xdr:from>
    <xdr:to>
      <xdr:col>12</xdr:col>
      <xdr:colOff>120651</xdr:colOff>
      <xdr:row>27</xdr:row>
      <xdr:rowOff>123528</xdr:rowOff>
    </xdr:to>
    <xdr:pic>
      <xdr:nvPicPr>
        <xdr:cNvPr id="32" name="Рисунок 31">
          <a:extLst>
            <a:ext uri="{FF2B5EF4-FFF2-40B4-BE49-F238E27FC236}">
              <a16:creationId xmlns:a16="http://schemas.microsoft.com/office/drawing/2014/main" id="{00000000-0008-0000-0100-000020000000}"/>
            </a:ext>
          </a:extLst>
        </xdr:cNvPr>
        <xdr:cNvPicPr>
          <a:picLocks noChangeAspect="1"/>
        </xdr:cNvPicPr>
      </xdr:nvPicPr>
      <xdr:blipFill>
        <a:blip xmlns:r="http://schemas.openxmlformats.org/officeDocument/2006/relationships" r:embed="rId34" cstate="print"/>
        <a:stretch>
          <a:fillRect/>
        </a:stretch>
      </xdr:blipFill>
      <xdr:spPr>
        <a:xfrm>
          <a:off x="8137526" y="7136156"/>
          <a:ext cx="1190625" cy="1845622"/>
        </a:xfrm>
        <a:prstGeom prst="rect">
          <a:avLst/>
        </a:prstGeom>
      </xdr:spPr>
    </xdr:pic>
    <xdr:clientData/>
  </xdr:twoCellAnchor>
  <xdr:twoCellAnchor editAs="oneCell">
    <xdr:from>
      <xdr:col>13</xdr:col>
      <xdr:colOff>704850</xdr:colOff>
      <xdr:row>23</xdr:row>
      <xdr:rowOff>200025</xdr:rowOff>
    </xdr:from>
    <xdr:to>
      <xdr:col>15</xdr:col>
      <xdr:colOff>269289</xdr:colOff>
      <xdr:row>27</xdr:row>
      <xdr:rowOff>114003</xdr:rowOff>
    </xdr:to>
    <xdr:pic>
      <xdr:nvPicPr>
        <xdr:cNvPr id="41" name="Рисунок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35" cstate="print"/>
        <a:stretch>
          <a:fillRect/>
        </a:stretch>
      </xdr:blipFill>
      <xdr:spPr>
        <a:xfrm>
          <a:off x="10721975" y="7137400"/>
          <a:ext cx="1183689" cy="1834853"/>
        </a:xfrm>
        <a:prstGeom prst="rect">
          <a:avLst/>
        </a:prstGeom>
      </xdr:spPr>
    </xdr:pic>
    <xdr:clientData/>
  </xdr:twoCellAnchor>
  <xdr:twoCellAnchor editAs="oneCell">
    <xdr:from>
      <xdr:col>2</xdr:col>
      <xdr:colOff>209552</xdr:colOff>
      <xdr:row>30</xdr:row>
      <xdr:rowOff>209549</xdr:rowOff>
    </xdr:from>
    <xdr:to>
      <xdr:col>3</xdr:col>
      <xdr:colOff>604762</xdr:colOff>
      <xdr:row>36</xdr:row>
      <xdr:rowOff>209252</xdr:rowOff>
    </xdr:to>
    <xdr:pic>
      <xdr:nvPicPr>
        <xdr:cNvPr id="43" name="Рисунок 42">
          <a:extLst>
            <a:ext uri="{FF2B5EF4-FFF2-40B4-BE49-F238E27FC236}">
              <a16:creationId xmlns:a16="http://schemas.microsoft.com/office/drawing/2014/main" id="{00000000-0008-0000-0100-00002B000000}"/>
            </a:ext>
          </a:extLst>
        </xdr:cNvPr>
        <xdr:cNvPicPr>
          <a:picLocks noChangeAspect="1"/>
        </xdr:cNvPicPr>
      </xdr:nvPicPr>
      <xdr:blipFill>
        <a:blip xmlns:r="http://schemas.openxmlformats.org/officeDocument/2006/relationships" r:embed="rId36" cstate="print"/>
        <a:stretch>
          <a:fillRect/>
        </a:stretch>
      </xdr:blipFill>
      <xdr:spPr>
        <a:xfrm>
          <a:off x="1228727" y="9925049"/>
          <a:ext cx="1214360" cy="1885653"/>
        </a:xfrm>
        <a:prstGeom prst="rect">
          <a:avLst/>
        </a:prstGeom>
      </xdr:spPr>
    </xdr:pic>
    <xdr:clientData/>
  </xdr:twoCellAnchor>
  <xdr:twoCellAnchor editAs="oneCell">
    <xdr:from>
      <xdr:col>5</xdr:col>
      <xdr:colOff>552451</xdr:colOff>
      <xdr:row>32</xdr:row>
      <xdr:rowOff>152399</xdr:rowOff>
    </xdr:from>
    <xdr:to>
      <xdr:col>7</xdr:col>
      <xdr:colOff>138465</xdr:colOff>
      <xdr:row>36</xdr:row>
      <xdr:rowOff>152161</xdr:rowOff>
    </xdr:to>
    <xdr:pic>
      <xdr:nvPicPr>
        <xdr:cNvPr id="45" name="Рисунок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37" cstate="print"/>
        <a:stretch>
          <a:fillRect/>
        </a:stretch>
      </xdr:blipFill>
      <xdr:spPr>
        <a:xfrm>
          <a:off x="4162426" y="10334624"/>
          <a:ext cx="1184854" cy="1418987"/>
        </a:xfrm>
        <a:prstGeom prst="rect">
          <a:avLst/>
        </a:prstGeom>
      </xdr:spPr>
    </xdr:pic>
    <xdr:clientData/>
  </xdr:twoCellAnchor>
  <xdr:twoCellAnchor editAs="oneCell">
    <xdr:from>
      <xdr:col>9</xdr:col>
      <xdr:colOff>600075</xdr:colOff>
      <xdr:row>33</xdr:row>
      <xdr:rowOff>333375</xdr:rowOff>
    </xdr:from>
    <xdr:to>
      <xdr:col>11</xdr:col>
      <xdr:colOff>43563</xdr:colOff>
      <xdr:row>36</xdr:row>
      <xdr:rowOff>104572</xdr:rowOff>
    </xdr:to>
    <xdr:pic>
      <xdr:nvPicPr>
        <xdr:cNvPr id="47" name="Рисунок 46">
          <a:extLst>
            <a:ext uri="{FF2B5EF4-FFF2-40B4-BE49-F238E27FC236}">
              <a16:creationId xmlns:a16="http://schemas.microsoft.com/office/drawing/2014/main" id="{00000000-0008-0000-0100-00002F000000}"/>
            </a:ext>
          </a:extLst>
        </xdr:cNvPr>
        <xdr:cNvPicPr>
          <a:picLocks noChangeAspect="1"/>
        </xdr:cNvPicPr>
      </xdr:nvPicPr>
      <xdr:blipFill>
        <a:blip xmlns:r="http://schemas.openxmlformats.org/officeDocument/2006/relationships" r:embed="rId38" cstate="print"/>
        <a:stretch>
          <a:fillRect/>
        </a:stretch>
      </xdr:blipFill>
      <xdr:spPr>
        <a:xfrm>
          <a:off x="7305675" y="10734675"/>
          <a:ext cx="1205613" cy="971347"/>
        </a:xfrm>
        <a:prstGeom prst="rect">
          <a:avLst/>
        </a:prstGeom>
      </xdr:spPr>
    </xdr:pic>
    <xdr:clientData/>
  </xdr:twoCellAnchor>
  <xdr:twoCellAnchor editAs="oneCell">
    <xdr:from>
      <xdr:col>13</xdr:col>
      <xdr:colOff>704850</xdr:colOff>
      <xdr:row>33</xdr:row>
      <xdr:rowOff>428624</xdr:rowOff>
    </xdr:from>
    <xdr:to>
      <xdr:col>14</xdr:col>
      <xdr:colOff>707096</xdr:colOff>
      <xdr:row>36</xdr:row>
      <xdr:rowOff>104595</xdr:rowOff>
    </xdr:to>
    <xdr:pic>
      <xdr:nvPicPr>
        <xdr:cNvPr id="48" name="Рисунок 47">
          <a:extLst>
            <a:ext uri="{FF2B5EF4-FFF2-40B4-BE49-F238E27FC236}">
              <a16:creationId xmlns:a16="http://schemas.microsoft.com/office/drawing/2014/main" id="{00000000-0008-0000-0100-000030000000}"/>
            </a:ext>
          </a:extLst>
        </xdr:cNvPr>
        <xdr:cNvPicPr>
          <a:picLocks noChangeAspect="1"/>
        </xdr:cNvPicPr>
      </xdr:nvPicPr>
      <xdr:blipFill>
        <a:blip xmlns:r="http://schemas.openxmlformats.org/officeDocument/2006/relationships" r:embed="rId39" cstate="print"/>
        <a:stretch>
          <a:fillRect/>
        </a:stretch>
      </xdr:blipFill>
      <xdr:spPr>
        <a:xfrm>
          <a:off x="10696575" y="10829924"/>
          <a:ext cx="811871" cy="876121"/>
        </a:xfrm>
        <a:prstGeom prst="rect">
          <a:avLst/>
        </a:prstGeom>
      </xdr:spPr>
    </xdr:pic>
    <xdr:clientData/>
  </xdr:twoCellAnchor>
  <xdr:twoCellAnchor editAs="oneCell">
    <xdr:from>
      <xdr:col>2</xdr:col>
      <xdr:colOff>381000</xdr:colOff>
      <xdr:row>39</xdr:row>
      <xdr:rowOff>57150</xdr:rowOff>
    </xdr:from>
    <xdr:to>
      <xdr:col>3</xdr:col>
      <xdr:colOff>348391</xdr:colOff>
      <xdr:row>46</xdr:row>
      <xdr:rowOff>945</xdr:rowOff>
    </xdr:to>
    <xdr:pic>
      <xdr:nvPicPr>
        <xdr:cNvPr id="49" name="Рисунок 48">
          <a:extLst>
            <a:ext uri="{FF2B5EF4-FFF2-40B4-BE49-F238E27FC236}">
              <a16:creationId xmlns:a16="http://schemas.microsoft.com/office/drawing/2014/main" id="{00000000-0008-0000-0100-000031000000}"/>
            </a:ext>
          </a:extLst>
        </xdr:cNvPr>
        <xdr:cNvPicPr>
          <a:picLocks noChangeAspect="1"/>
        </xdr:cNvPicPr>
      </xdr:nvPicPr>
      <xdr:blipFill>
        <a:blip xmlns:r="http://schemas.openxmlformats.org/officeDocument/2006/relationships" r:embed="rId40" cstate="print"/>
        <a:stretch>
          <a:fillRect/>
        </a:stretch>
      </xdr:blipFill>
      <xdr:spPr>
        <a:xfrm>
          <a:off x="1400175" y="12392025"/>
          <a:ext cx="786541" cy="2838034"/>
        </a:xfrm>
        <a:prstGeom prst="rect">
          <a:avLst/>
        </a:prstGeom>
      </xdr:spPr>
    </xdr:pic>
    <xdr:clientData/>
  </xdr:twoCellAnchor>
  <xdr:twoCellAnchor editAs="oneCell">
    <xdr:from>
      <xdr:col>6</xdr:col>
      <xdr:colOff>66674</xdr:colOff>
      <xdr:row>39</xdr:row>
      <xdr:rowOff>52118</xdr:rowOff>
    </xdr:from>
    <xdr:to>
      <xdr:col>7</xdr:col>
      <xdr:colOff>47624</xdr:colOff>
      <xdr:row>46</xdr:row>
      <xdr:rowOff>9109</xdr:rowOff>
    </xdr:to>
    <xdr:pic>
      <xdr:nvPicPr>
        <xdr:cNvPr id="50" name="Рисунок 49">
          <a:extLst>
            <a:ext uri="{FF2B5EF4-FFF2-40B4-BE49-F238E27FC236}">
              <a16:creationId xmlns:a16="http://schemas.microsoft.com/office/drawing/2014/main" id="{00000000-0008-0000-0100-000032000000}"/>
            </a:ext>
          </a:extLst>
        </xdr:cNvPr>
        <xdr:cNvPicPr>
          <a:picLocks noChangeAspect="1"/>
        </xdr:cNvPicPr>
      </xdr:nvPicPr>
      <xdr:blipFill>
        <a:blip xmlns:r="http://schemas.openxmlformats.org/officeDocument/2006/relationships" r:embed="rId41" cstate="print"/>
        <a:stretch>
          <a:fillRect/>
        </a:stretch>
      </xdr:blipFill>
      <xdr:spPr>
        <a:xfrm>
          <a:off x="4343399" y="12386993"/>
          <a:ext cx="790575" cy="2852591"/>
        </a:xfrm>
        <a:prstGeom prst="rect">
          <a:avLst/>
        </a:prstGeom>
      </xdr:spPr>
    </xdr:pic>
    <xdr:clientData/>
  </xdr:twoCellAnchor>
  <xdr:twoCellAnchor editAs="oneCell">
    <xdr:from>
      <xdr:col>10</xdr:col>
      <xdr:colOff>57151</xdr:colOff>
      <xdr:row>39</xdr:row>
      <xdr:rowOff>47210</xdr:rowOff>
    </xdr:from>
    <xdr:to>
      <xdr:col>10</xdr:col>
      <xdr:colOff>857250</xdr:colOff>
      <xdr:row>46</xdr:row>
      <xdr:rowOff>9108</xdr:rowOff>
    </xdr:to>
    <xdr:pic>
      <xdr:nvPicPr>
        <xdr:cNvPr id="51" name="Рисунок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42" cstate="print"/>
        <a:stretch>
          <a:fillRect/>
        </a:stretch>
      </xdr:blipFill>
      <xdr:spPr>
        <a:xfrm>
          <a:off x="7572376" y="12382085"/>
          <a:ext cx="800099" cy="2857498"/>
        </a:xfrm>
        <a:prstGeom prst="rect">
          <a:avLst/>
        </a:prstGeom>
      </xdr:spPr>
    </xdr:pic>
    <xdr:clientData/>
  </xdr:twoCellAnchor>
  <xdr:twoCellAnchor editAs="oneCell">
    <xdr:from>
      <xdr:col>13</xdr:col>
      <xdr:colOff>800099</xdr:colOff>
      <xdr:row>39</xdr:row>
      <xdr:rowOff>36797</xdr:rowOff>
    </xdr:from>
    <xdr:to>
      <xdr:col>14</xdr:col>
      <xdr:colOff>790575</xdr:colOff>
      <xdr:row>46</xdr:row>
      <xdr:rowOff>28159</xdr:rowOff>
    </xdr:to>
    <xdr:pic>
      <xdr:nvPicPr>
        <xdr:cNvPr id="52" name="Рисунок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43" cstate="print"/>
        <a:stretch>
          <a:fillRect/>
        </a:stretch>
      </xdr:blipFill>
      <xdr:spPr>
        <a:xfrm>
          <a:off x="10791824" y="12371672"/>
          <a:ext cx="800101" cy="2886962"/>
        </a:xfrm>
        <a:prstGeom prst="rect">
          <a:avLst/>
        </a:prstGeom>
      </xdr:spPr>
    </xdr:pic>
    <xdr:clientData/>
  </xdr:twoCellAnchor>
  <xdr:twoCellAnchor editAs="oneCell">
    <xdr:from>
      <xdr:col>1</xdr:col>
      <xdr:colOff>741591</xdr:colOff>
      <xdr:row>51</xdr:row>
      <xdr:rowOff>1361</xdr:rowOff>
    </xdr:from>
    <xdr:to>
      <xdr:col>2</xdr:col>
      <xdr:colOff>722790</xdr:colOff>
      <xdr:row>55</xdr:row>
      <xdr:rowOff>32361</xdr:rowOff>
    </xdr:to>
    <xdr:pic>
      <xdr:nvPicPr>
        <xdr:cNvPr id="54" name="Рисунок 53">
          <a:extLst>
            <a:ext uri="{FF2B5EF4-FFF2-40B4-BE49-F238E27FC236}">
              <a16:creationId xmlns:a16="http://schemas.microsoft.com/office/drawing/2014/main" id="{00000000-0008-0000-0100-000036000000}"/>
            </a:ext>
          </a:extLst>
        </xdr:cNvPr>
        <xdr:cNvPicPr>
          <a:picLocks noChangeAspect="1"/>
        </xdr:cNvPicPr>
      </xdr:nvPicPr>
      <xdr:blipFill>
        <a:blip xmlns:r="http://schemas.openxmlformats.org/officeDocument/2006/relationships" r:embed="rId44" cstate="print"/>
        <a:stretch>
          <a:fillRect/>
        </a:stretch>
      </xdr:blipFill>
      <xdr:spPr>
        <a:xfrm>
          <a:off x="945698" y="16397968"/>
          <a:ext cx="797628" cy="1813535"/>
        </a:xfrm>
        <a:prstGeom prst="rect">
          <a:avLst/>
        </a:prstGeom>
      </xdr:spPr>
    </xdr:pic>
    <xdr:clientData/>
  </xdr:twoCellAnchor>
  <xdr:twoCellAnchor editAs="oneCell">
    <xdr:from>
      <xdr:col>5</xdr:col>
      <xdr:colOff>472170</xdr:colOff>
      <xdr:row>51</xdr:row>
      <xdr:rowOff>39461</xdr:rowOff>
    </xdr:from>
    <xdr:to>
      <xdr:col>6</xdr:col>
      <xdr:colOff>482123</xdr:colOff>
      <xdr:row>55</xdr:row>
      <xdr:rowOff>51411</xdr:rowOff>
    </xdr:to>
    <xdr:pic>
      <xdr:nvPicPr>
        <xdr:cNvPr id="55" name="Рисунок 54">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5" cstate="print"/>
        <a:stretch>
          <a:fillRect/>
        </a:stretch>
      </xdr:blipFill>
      <xdr:spPr>
        <a:xfrm>
          <a:off x="4078063" y="16436068"/>
          <a:ext cx="799168" cy="1794485"/>
        </a:xfrm>
        <a:prstGeom prst="rect">
          <a:avLst/>
        </a:prstGeom>
      </xdr:spPr>
    </xdr:pic>
    <xdr:clientData/>
  </xdr:twoCellAnchor>
  <xdr:twoCellAnchor editAs="oneCell">
    <xdr:from>
      <xdr:col>9</xdr:col>
      <xdr:colOff>461283</xdr:colOff>
      <xdr:row>50</xdr:row>
      <xdr:rowOff>167367</xdr:rowOff>
    </xdr:from>
    <xdr:to>
      <xdr:col>10</xdr:col>
      <xdr:colOff>432631</xdr:colOff>
      <xdr:row>54</xdr:row>
      <xdr:rowOff>20113</xdr:rowOff>
    </xdr:to>
    <xdr:pic>
      <xdr:nvPicPr>
        <xdr:cNvPr id="56" name="Рисунок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6" cstate="print"/>
        <a:stretch>
          <a:fillRect/>
        </a:stretch>
      </xdr:blipFill>
      <xdr:spPr>
        <a:xfrm>
          <a:off x="7169604" y="16346260"/>
          <a:ext cx="787777" cy="1784960"/>
        </a:xfrm>
        <a:prstGeom prst="rect">
          <a:avLst/>
        </a:prstGeom>
      </xdr:spPr>
    </xdr:pic>
    <xdr:clientData/>
  </xdr:twoCellAnchor>
  <xdr:twoCellAnchor editAs="oneCell">
    <xdr:from>
      <xdr:col>4</xdr:col>
      <xdr:colOff>127000</xdr:colOff>
      <xdr:row>22</xdr:row>
      <xdr:rowOff>43090</xdr:rowOff>
    </xdr:from>
    <xdr:to>
      <xdr:col>4</xdr:col>
      <xdr:colOff>609612</xdr:colOff>
      <xdr:row>23</xdr:row>
      <xdr:rowOff>190500</xdr:rowOff>
    </xdr:to>
    <xdr:pic>
      <xdr:nvPicPr>
        <xdr:cNvPr id="53" name="Рисунок 52">
          <a:extLst>
            <a:ext uri="{FF2B5EF4-FFF2-40B4-BE49-F238E27FC236}">
              <a16:creationId xmlns:a16="http://schemas.microsoft.com/office/drawing/2014/main" id="{00000000-0008-0000-0100-000035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2809875" y="6631215"/>
          <a:ext cx="482612" cy="496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115660</xdr:colOff>
      <xdr:row>30</xdr:row>
      <xdr:rowOff>145142</xdr:rowOff>
    </xdr:from>
    <xdr:to>
      <xdr:col>15</xdr:col>
      <xdr:colOff>591469</xdr:colOff>
      <xdr:row>32</xdr:row>
      <xdr:rowOff>170089</xdr:rowOff>
    </xdr:to>
    <xdr:pic>
      <xdr:nvPicPr>
        <xdr:cNvPr id="58" name="Рисунок 57">
          <a:extLst>
            <a:ext uri="{FF2B5EF4-FFF2-40B4-BE49-F238E27FC236}">
              <a16:creationId xmlns:a16="http://schemas.microsoft.com/office/drawing/2014/main" id="{00000000-0008-0000-0100-00003A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1752035" y="9749517"/>
          <a:ext cx="475809" cy="501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40822</xdr:colOff>
      <xdr:row>48</xdr:row>
      <xdr:rowOff>190500</xdr:rowOff>
    </xdr:from>
    <xdr:to>
      <xdr:col>3</xdr:col>
      <xdr:colOff>523434</xdr:colOff>
      <xdr:row>50</xdr:row>
      <xdr:rowOff>215447</xdr:rowOff>
    </xdr:to>
    <xdr:pic>
      <xdr:nvPicPr>
        <xdr:cNvPr id="59" name="Рисунок 58">
          <a:extLst>
            <a:ext uri="{FF2B5EF4-FFF2-40B4-BE49-F238E27FC236}">
              <a16:creationId xmlns:a16="http://schemas.microsoft.com/office/drawing/2014/main" id="{00000000-0008-0000-0100-00003B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877786" y="15906750"/>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206375</xdr:colOff>
      <xdr:row>48</xdr:row>
      <xdr:rowOff>215446</xdr:rowOff>
    </xdr:from>
    <xdr:to>
      <xdr:col>7</xdr:col>
      <xdr:colOff>688987</xdr:colOff>
      <xdr:row>50</xdr:row>
      <xdr:rowOff>240393</xdr:rowOff>
    </xdr:to>
    <xdr:pic>
      <xdr:nvPicPr>
        <xdr:cNvPr id="61" name="Рисунок 60">
          <a:extLst>
            <a:ext uri="{FF2B5EF4-FFF2-40B4-BE49-F238E27FC236}">
              <a16:creationId xmlns:a16="http://schemas.microsoft.com/office/drawing/2014/main" id="{00000000-0008-0000-0100-00003D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5318125" y="15899946"/>
          <a:ext cx="482612" cy="501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9072</xdr:colOff>
      <xdr:row>48</xdr:row>
      <xdr:rowOff>197305</xdr:rowOff>
    </xdr:from>
    <xdr:to>
      <xdr:col>11</xdr:col>
      <xdr:colOff>491684</xdr:colOff>
      <xdr:row>50</xdr:row>
      <xdr:rowOff>222252</xdr:rowOff>
    </xdr:to>
    <xdr:pic>
      <xdr:nvPicPr>
        <xdr:cNvPr id="62" name="Рисунок 61">
          <a:extLst>
            <a:ext uri="{FF2B5EF4-FFF2-40B4-BE49-F238E27FC236}">
              <a16:creationId xmlns:a16="http://schemas.microsoft.com/office/drawing/2014/main" id="{00000000-0008-0000-0100-00003E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8502197" y="15881805"/>
          <a:ext cx="482612" cy="5011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190500</xdr:colOff>
      <xdr:row>48</xdr:row>
      <xdr:rowOff>176893</xdr:rowOff>
    </xdr:from>
    <xdr:to>
      <xdr:col>15</xdr:col>
      <xdr:colOff>673112</xdr:colOff>
      <xdr:row>50</xdr:row>
      <xdr:rowOff>201840</xdr:rowOff>
    </xdr:to>
    <xdr:pic>
      <xdr:nvPicPr>
        <xdr:cNvPr id="63" name="Рисунок 62">
          <a:extLst>
            <a:ext uri="{FF2B5EF4-FFF2-40B4-BE49-F238E27FC236}">
              <a16:creationId xmlns:a16="http://schemas.microsoft.com/office/drawing/2014/main" id="{00000000-0008-0000-0100-00003F000000}"/>
            </a:ext>
          </a:extLst>
        </xdr:cNvPr>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11824607" y="15893143"/>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139555</xdr:colOff>
      <xdr:row>2</xdr:row>
      <xdr:rowOff>127000</xdr:rowOff>
    </xdr:from>
    <xdr:to>
      <xdr:col>4</xdr:col>
      <xdr:colOff>203574</xdr:colOff>
      <xdr:row>5</xdr:row>
      <xdr:rowOff>142875</xdr:rowOff>
    </xdr:to>
    <xdr:pic>
      <xdr:nvPicPr>
        <xdr:cNvPr id="42" name="Рисунок 13">
          <a:extLst>
            <a:ext uri="{FF2B5EF4-FFF2-40B4-BE49-F238E27FC236}">
              <a16:creationId xmlns:a16="http://schemas.microsoft.com/office/drawing/2014/main" id="{1B418B9C-12BB-4508-BE8B-526FDE73FEB4}"/>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345930" y="444500"/>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25</xdr:col>
      <xdr:colOff>447675</xdr:colOff>
      <xdr:row>167</xdr:row>
      <xdr:rowOff>85725</xdr:rowOff>
    </xdr:from>
    <xdr:to>
      <xdr:col>25</xdr:col>
      <xdr:colOff>447675</xdr:colOff>
      <xdr:row>181</xdr:row>
      <xdr:rowOff>123825</xdr:rowOff>
    </xdr:to>
    <xdr:sp macro="" textlink="">
      <xdr:nvSpPr>
        <xdr:cNvPr id="3121" name="Line 281">
          <a:extLst>
            <a:ext uri="{FF2B5EF4-FFF2-40B4-BE49-F238E27FC236}">
              <a16:creationId xmlns:a16="http://schemas.microsoft.com/office/drawing/2014/main" id="{00000000-0008-0000-0200-0000310C0000}"/>
            </a:ext>
          </a:extLst>
        </xdr:cNvPr>
        <xdr:cNvSpPr>
          <a:spLocks noChangeShapeType="1"/>
        </xdr:cNvSpPr>
      </xdr:nvSpPr>
      <xdr:spPr bwMode="auto">
        <a:xfrm flipV="1">
          <a:off x="19840575" y="37233225"/>
          <a:ext cx="0" cy="2305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31</xdr:col>
      <xdr:colOff>723900</xdr:colOff>
      <xdr:row>167</xdr:row>
      <xdr:rowOff>85725</xdr:rowOff>
    </xdr:from>
    <xdr:to>
      <xdr:col>31</xdr:col>
      <xdr:colOff>723900</xdr:colOff>
      <xdr:row>181</xdr:row>
      <xdr:rowOff>123825</xdr:rowOff>
    </xdr:to>
    <xdr:sp macro="" textlink="">
      <xdr:nvSpPr>
        <xdr:cNvPr id="3122" name="Line 282">
          <a:extLst>
            <a:ext uri="{FF2B5EF4-FFF2-40B4-BE49-F238E27FC236}">
              <a16:creationId xmlns:a16="http://schemas.microsoft.com/office/drawing/2014/main" id="{00000000-0008-0000-0200-0000320C0000}"/>
            </a:ext>
          </a:extLst>
        </xdr:cNvPr>
        <xdr:cNvSpPr>
          <a:spLocks noChangeShapeType="1"/>
        </xdr:cNvSpPr>
      </xdr:nvSpPr>
      <xdr:spPr bwMode="auto">
        <a:xfrm flipV="1">
          <a:off x="25031700" y="37233225"/>
          <a:ext cx="0" cy="23050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xdr:col>
      <xdr:colOff>29028</xdr:colOff>
      <xdr:row>31</xdr:row>
      <xdr:rowOff>208185</xdr:rowOff>
    </xdr:from>
    <xdr:to>
      <xdr:col>15</xdr:col>
      <xdr:colOff>19502</xdr:colOff>
      <xdr:row>32</xdr:row>
      <xdr:rowOff>770160</xdr:rowOff>
    </xdr:to>
    <xdr:pic>
      <xdr:nvPicPr>
        <xdr:cNvPr id="3154" name="Picture 358">
          <a:extLst>
            <a:ext uri="{FF2B5EF4-FFF2-40B4-BE49-F238E27FC236}">
              <a16:creationId xmlns:a16="http://schemas.microsoft.com/office/drawing/2014/main" id="{00000000-0008-0000-0200-000052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0621" t="33078" r="48355" b="37164"/>
        <a:stretch>
          <a:fillRect/>
        </a:stretch>
      </xdr:blipFill>
      <xdr:spPr bwMode="auto">
        <a:xfrm>
          <a:off x="10914742" y="9064167"/>
          <a:ext cx="806903" cy="8114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675820</xdr:colOff>
      <xdr:row>31</xdr:row>
      <xdr:rowOff>115204</xdr:rowOff>
    </xdr:from>
    <xdr:to>
      <xdr:col>12</xdr:col>
      <xdr:colOff>218620</xdr:colOff>
      <xdr:row>32</xdr:row>
      <xdr:rowOff>850444</xdr:rowOff>
    </xdr:to>
    <xdr:pic>
      <xdr:nvPicPr>
        <xdr:cNvPr id="3155" name="Picture 359">
          <a:extLst>
            <a:ext uri="{FF2B5EF4-FFF2-40B4-BE49-F238E27FC236}">
              <a16:creationId xmlns:a16="http://schemas.microsoft.com/office/drawing/2014/main" id="{00000000-0008-0000-0200-0000530C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8098" t="34229" r="54845" b="35631"/>
        <a:stretch>
          <a:fillRect/>
        </a:stretch>
      </xdr:blipFill>
      <xdr:spPr bwMode="auto">
        <a:xfrm>
          <a:off x="8295820" y="8971186"/>
          <a:ext cx="1175657" cy="984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721177</xdr:colOff>
      <xdr:row>3</xdr:row>
      <xdr:rowOff>0</xdr:rowOff>
    </xdr:from>
    <xdr:to>
      <xdr:col>9</xdr:col>
      <xdr:colOff>208339</xdr:colOff>
      <xdr:row>6</xdr:row>
      <xdr:rowOff>245156</xdr:rowOff>
    </xdr:to>
    <xdr:graphicFrame macro="">
      <xdr:nvGraphicFramePr>
        <xdr:cNvPr id="83" name="Схема 82">
          <a:extLst>
            <a:ext uri="{FF2B5EF4-FFF2-40B4-BE49-F238E27FC236}">
              <a16:creationId xmlns:a16="http://schemas.microsoft.com/office/drawing/2014/main" id="{00000000-0008-0000-0200-00005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twoCellAnchor editAs="oneCell">
    <xdr:from>
      <xdr:col>9</xdr:col>
      <xdr:colOff>93435</xdr:colOff>
      <xdr:row>3</xdr:row>
      <xdr:rowOff>11097</xdr:rowOff>
    </xdr:from>
    <xdr:to>
      <xdr:col>10</xdr:col>
      <xdr:colOff>178680</xdr:colOff>
      <xdr:row>6</xdr:row>
      <xdr:rowOff>246062</xdr:rowOff>
    </xdr:to>
    <xdr:graphicFrame macro="">
      <xdr:nvGraphicFramePr>
        <xdr:cNvPr id="84" name="Схема 83">
          <a:extLst>
            <a:ext uri="{FF2B5EF4-FFF2-40B4-BE49-F238E27FC236}">
              <a16:creationId xmlns:a16="http://schemas.microsoft.com/office/drawing/2014/main" id="{00000000-0008-0000-0200-00005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8" r:lo="rId9" r:qs="rId10" r:cs="rId11"/>
        </a:graphicData>
      </a:graphic>
    </xdr:graphicFrame>
    <xdr:clientData/>
  </xdr:twoCellAnchor>
  <xdr:twoCellAnchor editAs="oneCell">
    <xdr:from>
      <xdr:col>10</xdr:col>
      <xdr:colOff>122579</xdr:colOff>
      <xdr:row>3</xdr:row>
      <xdr:rowOff>110682</xdr:rowOff>
    </xdr:from>
    <xdr:to>
      <xdr:col>11</xdr:col>
      <xdr:colOff>292594</xdr:colOff>
      <xdr:row>6</xdr:row>
      <xdr:rowOff>294505</xdr:rowOff>
    </xdr:to>
    <xdr:graphicFrame macro="">
      <xdr:nvGraphicFramePr>
        <xdr:cNvPr id="85" name="Схема 84">
          <a:extLst>
            <a:ext uri="{FF2B5EF4-FFF2-40B4-BE49-F238E27FC236}">
              <a16:creationId xmlns:a16="http://schemas.microsoft.com/office/drawing/2014/main" id="{00000000-0008-0000-0200-00005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3" r:lo="rId14" r:qs="rId15" r:cs="rId16"/>
        </a:graphicData>
      </a:graphic>
    </xdr:graphicFrame>
    <xdr:clientData/>
  </xdr:twoCellAnchor>
  <xdr:twoCellAnchor editAs="oneCell">
    <xdr:from>
      <xdr:col>11</xdr:col>
      <xdr:colOff>230316</xdr:colOff>
      <xdr:row>3</xdr:row>
      <xdr:rowOff>125648</xdr:rowOff>
    </xdr:from>
    <xdr:to>
      <xdr:col>12</xdr:col>
      <xdr:colOff>365631</xdr:colOff>
      <xdr:row>6</xdr:row>
      <xdr:rowOff>211254</xdr:rowOff>
    </xdr:to>
    <xdr:graphicFrame macro="">
      <xdr:nvGraphicFramePr>
        <xdr:cNvPr id="86" name="Схема 85">
          <a:extLst>
            <a:ext uri="{FF2B5EF4-FFF2-40B4-BE49-F238E27FC236}">
              <a16:creationId xmlns:a16="http://schemas.microsoft.com/office/drawing/2014/main" id="{00000000-0008-0000-0200-00005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8" r:lo="rId19" r:qs="rId20" r:cs="rId21"/>
        </a:graphicData>
      </a:graphic>
    </xdr:graphicFrame>
    <xdr:clientData/>
  </xdr:twoCellAnchor>
  <xdr:twoCellAnchor>
    <xdr:from>
      <xdr:col>7</xdr:col>
      <xdr:colOff>0</xdr:colOff>
      <xdr:row>3</xdr:row>
      <xdr:rowOff>49476</xdr:rowOff>
    </xdr:from>
    <xdr:to>
      <xdr:col>8</xdr:col>
      <xdr:colOff>80150</xdr:colOff>
      <xdr:row>6</xdr:row>
      <xdr:rowOff>173932</xdr:rowOff>
    </xdr:to>
    <xdr:graphicFrame macro="">
      <xdr:nvGraphicFramePr>
        <xdr:cNvPr id="87" name="Схема 86">
          <a:extLst>
            <a:ext uri="{FF2B5EF4-FFF2-40B4-BE49-F238E27FC236}">
              <a16:creationId xmlns:a16="http://schemas.microsoft.com/office/drawing/2014/main" id="{00000000-0008-0000-0200-000057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3" r:lo="rId24" r:qs="rId25" r:cs="rId26"/>
        </a:graphicData>
      </a:graphic>
    </xdr:graphicFrame>
    <xdr:clientData/>
  </xdr:twoCellAnchor>
  <xdr:twoCellAnchor editAs="oneCell">
    <xdr:from>
      <xdr:col>4</xdr:col>
      <xdr:colOff>554396</xdr:colOff>
      <xdr:row>29</xdr:row>
      <xdr:rowOff>216830</xdr:rowOff>
    </xdr:from>
    <xdr:to>
      <xdr:col>5</xdr:col>
      <xdr:colOff>111245</xdr:colOff>
      <xdr:row>32</xdr:row>
      <xdr:rowOff>953538</xdr:rowOff>
    </xdr:to>
    <xdr:pic>
      <xdr:nvPicPr>
        <xdr:cNvPr id="9" name="Рисунок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28" cstate="print"/>
        <a:stretch>
          <a:fillRect/>
        </a:stretch>
      </xdr:blipFill>
      <xdr:spPr>
        <a:xfrm>
          <a:off x="3275825" y="9047866"/>
          <a:ext cx="373277" cy="1471493"/>
        </a:xfrm>
        <a:prstGeom prst="rect">
          <a:avLst/>
        </a:prstGeom>
      </xdr:spPr>
    </xdr:pic>
    <xdr:clientData/>
  </xdr:twoCellAnchor>
  <xdr:twoCellAnchor editAs="oneCell">
    <xdr:from>
      <xdr:col>6</xdr:col>
      <xdr:colOff>568508</xdr:colOff>
      <xdr:row>30</xdr:row>
      <xdr:rowOff>3999</xdr:rowOff>
    </xdr:from>
    <xdr:to>
      <xdr:col>7</xdr:col>
      <xdr:colOff>123509</xdr:colOff>
      <xdr:row>32</xdr:row>
      <xdr:rowOff>945152</xdr:rowOff>
    </xdr:to>
    <xdr:pic>
      <xdr:nvPicPr>
        <xdr:cNvPr id="10" name="Рисунок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29" cstate="print"/>
        <a:stretch>
          <a:fillRect/>
        </a:stretch>
      </xdr:blipFill>
      <xdr:spPr>
        <a:xfrm>
          <a:off x="4922794" y="9079963"/>
          <a:ext cx="371429" cy="1431010"/>
        </a:xfrm>
        <a:prstGeom prst="rect">
          <a:avLst/>
        </a:prstGeom>
      </xdr:spPr>
    </xdr:pic>
    <xdr:clientData/>
  </xdr:twoCellAnchor>
  <xdr:twoCellAnchor editAs="oneCell">
    <xdr:from>
      <xdr:col>10</xdr:col>
      <xdr:colOff>28063</xdr:colOff>
      <xdr:row>39</xdr:row>
      <xdr:rowOff>76368</xdr:rowOff>
    </xdr:from>
    <xdr:to>
      <xdr:col>12</xdr:col>
      <xdr:colOff>650874</xdr:colOff>
      <xdr:row>46</xdr:row>
      <xdr:rowOff>17557</xdr:rowOff>
    </xdr:to>
    <xdr:pic>
      <xdr:nvPicPr>
        <xdr:cNvPr id="13" name="Рисунок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30" cstate="print"/>
        <a:stretch>
          <a:fillRect/>
        </a:stretch>
      </xdr:blipFill>
      <xdr:spPr>
        <a:xfrm>
          <a:off x="7727438" y="12252493"/>
          <a:ext cx="2273811" cy="2020814"/>
        </a:xfrm>
        <a:prstGeom prst="rect">
          <a:avLst/>
        </a:prstGeom>
      </xdr:spPr>
    </xdr:pic>
    <xdr:clientData/>
  </xdr:twoCellAnchor>
  <xdr:twoCellAnchor editAs="oneCell">
    <xdr:from>
      <xdr:col>7</xdr:col>
      <xdr:colOff>22648</xdr:colOff>
      <xdr:row>39</xdr:row>
      <xdr:rowOff>35269</xdr:rowOff>
    </xdr:from>
    <xdr:to>
      <xdr:col>9</xdr:col>
      <xdr:colOff>539750</xdr:colOff>
      <xdr:row>46</xdr:row>
      <xdr:rowOff>77113</xdr:rowOff>
    </xdr:to>
    <xdr:pic>
      <xdr:nvPicPr>
        <xdr:cNvPr id="14" name="Рисунок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31" cstate="print"/>
        <a:stretch>
          <a:fillRect/>
        </a:stretch>
      </xdr:blipFill>
      <xdr:spPr>
        <a:xfrm>
          <a:off x="5245523" y="12211394"/>
          <a:ext cx="2168102" cy="2121469"/>
        </a:xfrm>
        <a:prstGeom prst="rect">
          <a:avLst/>
        </a:prstGeom>
      </xdr:spPr>
    </xdr:pic>
    <xdr:clientData/>
  </xdr:twoCellAnchor>
  <xdr:twoCellAnchor editAs="oneCell">
    <xdr:from>
      <xdr:col>4</xdr:col>
      <xdr:colOff>30068</xdr:colOff>
      <xdr:row>38</xdr:row>
      <xdr:rowOff>251873</xdr:rowOff>
    </xdr:from>
    <xdr:to>
      <xdr:col>6</xdr:col>
      <xdr:colOff>444500</xdr:colOff>
      <xdr:row>46</xdr:row>
      <xdr:rowOff>14034</xdr:rowOff>
    </xdr:to>
    <xdr:pic>
      <xdr:nvPicPr>
        <xdr:cNvPr id="15" name="Рисунок 14">
          <a:extLst>
            <a:ext uri="{FF2B5EF4-FFF2-40B4-BE49-F238E27FC236}">
              <a16:creationId xmlns:a16="http://schemas.microsoft.com/office/drawing/2014/main" id="{00000000-0008-0000-0200-00000F000000}"/>
            </a:ext>
          </a:extLst>
        </xdr:cNvPr>
        <xdr:cNvPicPr>
          <a:picLocks noChangeAspect="1"/>
        </xdr:cNvPicPr>
      </xdr:nvPicPr>
      <xdr:blipFill>
        <a:blip xmlns:r="http://schemas.openxmlformats.org/officeDocument/2006/relationships" r:embed="rId32" cstate="print"/>
        <a:stretch>
          <a:fillRect/>
        </a:stretch>
      </xdr:blipFill>
      <xdr:spPr>
        <a:xfrm>
          <a:off x="2776443" y="12173998"/>
          <a:ext cx="2065432" cy="2095786"/>
        </a:xfrm>
        <a:prstGeom prst="rect">
          <a:avLst/>
        </a:prstGeom>
      </xdr:spPr>
    </xdr:pic>
    <xdr:clientData/>
  </xdr:twoCellAnchor>
  <xdr:twoCellAnchor editAs="oneCell">
    <xdr:from>
      <xdr:col>1</xdr:col>
      <xdr:colOff>9024</xdr:colOff>
      <xdr:row>39</xdr:row>
      <xdr:rowOff>11306</xdr:rowOff>
    </xdr:from>
    <xdr:to>
      <xdr:col>3</xdr:col>
      <xdr:colOff>231321</xdr:colOff>
      <xdr:row>45</xdr:row>
      <xdr:rowOff>242415</xdr:rowOff>
    </xdr:to>
    <xdr:pic>
      <xdr:nvPicPr>
        <xdr:cNvPr id="16" name="Рисунок 15">
          <a:extLst>
            <a:ext uri="{FF2B5EF4-FFF2-40B4-BE49-F238E27FC236}">
              <a16:creationId xmlns:a16="http://schemas.microsoft.com/office/drawing/2014/main" id="{00000000-0008-0000-0200-000010000000}"/>
            </a:ext>
          </a:extLst>
        </xdr:cNvPr>
        <xdr:cNvPicPr>
          <a:picLocks noChangeAspect="1"/>
        </xdr:cNvPicPr>
      </xdr:nvPicPr>
      <xdr:blipFill>
        <a:blip xmlns:r="http://schemas.openxmlformats.org/officeDocument/2006/relationships" r:embed="rId33" cstate="print"/>
        <a:stretch>
          <a:fillRect/>
        </a:stretch>
      </xdr:blipFill>
      <xdr:spPr>
        <a:xfrm>
          <a:off x="278899" y="12187431"/>
          <a:ext cx="1873297" cy="2056734"/>
        </a:xfrm>
        <a:prstGeom prst="rect">
          <a:avLst/>
        </a:prstGeom>
      </xdr:spPr>
    </xdr:pic>
    <xdr:clientData/>
  </xdr:twoCellAnchor>
  <xdr:twoCellAnchor editAs="oneCell">
    <xdr:from>
      <xdr:col>7</xdr:col>
      <xdr:colOff>253341</xdr:colOff>
      <xdr:row>49</xdr:row>
      <xdr:rowOff>157731</xdr:rowOff>
    </xdr:from>
    <xdr:to>
      <xdr:col>9</xdr:col>
      <xdr:colOff>507561</xdr:colOff>
      <xdr:row>52</xdr:row>
      <xdr:rowOff>410812</xdr:rowOff>
    </xdr:to>
    <xdr:pic>
      <xdr:nvPicPr>
        <xdr:cNvPr id="18" name="Рисунок 17">
          <a:extLst>
            <a:ext uri="{FF2B5EF4-FFF2-40B4-BE49-F238E27FC236}">
              <a16:creationId xmlns:a16="http://schemas.microsoft.com/office/drawing/2014/main" id="{00000000-0008-0000-0200-000012000000}"/>
            </a:ext>
          </a:extLst>
        </xdr:cNvPr>
        <xdr:cNvPicPr>
          <a:picLocks noChangeAspect="1"/>
        </xdr:cNvPicPr>
      </xdr:nvPicPr>
      <xdr:blipFill>
        <a:blip xmlns:r="http://schemas.openxmlformats.org/officeDocument/2006/relationships" r:embed="rId34" cstate="print"/>
        <a:stretch>
          <a:fillRect/>
        </a:stretch>
      </xdr:blipFill>
      <xdr:spPr>
        <a:xfrm>
          <a:off x="5424055" y="15051367"/>
          <a:ext cx="1887077" cy="1873568"/>
        </a:xfrm>
        <a:prstGeom prst="rect">
          <a:avLst/>
        </a:prstGeom>
      </xdr:spPr>
    </xdr:pic>
    <xdr:clientData/>
  </xdr:twoCellAnchor>
  <xdr:twoCellAnchor editAs="oneCell">
    <xdr:from>
      <xdr:col>10</xdr:col>
      <xdr:colOff>105021</xdr:colOff>
      <xdr:row>49</xdr:row>
      <xdr:rowOff>124937</xdr:rowOff>
    </xdr:from>
    <xdr:to>
      <xdr:col>12</xdr:col>
      <xdr:colOff>738455</xdr:colOff>
      <xdr:row>52</xdr:row>
      <xdr:rowOff>446590</xdr:rowOff>
    </xdr:to>
    <xdr:pic>
      <xdr:nvPicPr>
        <xdr:cNvPr id="110" name="Рисунок 109">
          <a:extLst>
            <a:ext uri="{FF2B5EF4-FFF2-40B4-BE49-F238E27FC236}">
              <a16:creationId xmlns:a16="http://schemas.microsoft.com/office/drawing/2014/main" id="{00000000-0008-0000-0200-00006E000000}"/>
            </a:ext>
          </a:extLst>
        </xdr:cNvPr>
        <xdr:cNvPicPr>
          <a:picLocks noChangeAspect="1"/>
        </xdr:cNvPicPr>
      </xdr:nvPicPr>
      <xdr:blipFill>
        <a:blip xmlns:r="http://schemas.openxmlformats.org/officeDocument/2006/relationships" r:embed="rId34" cstate="print"/>
        <a:stretch>
          <a:fillRect/>
        </a:stretch>
      </xdr:blipFill>
      <xdr:spPr>
        <a:xfrm>
          <a:off x="7772646" y="15103000"/>
          <a:ext cx="2276497" cy="1940903"/>
        </a:xfrm>
        <a:prstGeom prst="rect">
          <a:avLst/>
        </a:prstGeom>
      </xdr:spPr>
    </xdr:pic>
    <xdr:clientData/>
  </xdr:twoCellAnchor>
  <xdr:twoCellAnchor editAs="oneCell">
    <xdr:from>
      <xdr:col>4</xdr:col>
      <xdr:colOff>392063</xdr:colOff>
      <xdr:row>49</xdr:row>
      <xdr:rowOff>194029</xdr:rowOff>
    </xdr:from>
    <xdr:to>
      <xdr:col>6</xdr:col>
      <xdr:colOff>440221</xdr:colOff>
      <xdr:row>52</xdr:row>
      <xdr:rowOff>370054</xdr:rowOff>
    </xdr:to>
    <xdr:pic>
      <xdr:nvPicPr>
        <xdr:cNvPr id="19" name="Рисунок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35" cstate="print"/>
        <a:stretch>
          <a:fillRect/>
        </a:stretch>
      </xdr:blipFill>
      <xdr:spPr>
        <a:xfrm>
          <a:off x="3113492" y="15087665"/>
          <a:ext cx="1681015" cy="1796512"/>
        </a:xfrm>
        <a:prstGeom prst="rect">
          <a:avLst/>
        </a:prstGeom>
      </xdr:spPr>
    </xdr:pic>
    <xdr:clientData/>
  </xdr:twoCellAnchor>
  <xdr:twoCellAnchor editAs="oneCell">
    <xdr:from>
      <xdr:col>1</xdr:col>
      <xdr:colOff>592865</xdr:colOff>
      <xdr:row>49</xdr:row>
      <xdr:rowOff>201857</xdr:rowOff>
    </xdr:from>
    <xdr:to>
      <xdr:col>3</xdr:col>
      <xdr:colOff>136072</xdr:colOff>
      <xdr:row>52</xdr:row>
      <xdr:rowOff>300114</xdr:rowOff>
    </xdr:to>
    <xdr:pic>
      <xdr:nvPicPr>
        <xdr:cNvPr id="20" name="Рисунок 19">
          <a:extLst>
            <a:ext uri="{FF2B5EF4-FFF2-40B4-BE49-F238E27FC236}">
              <a16:creationId xmlns:a16="http://schemas.microsoft.com/office/drawing/2014/main" id="{00000000-0008-0000-0200-000014000000}"/>
            </a:ext>
          </a:extLst>
        </xdr:cNvPr>
        <xdr:cNvPicPr>
          <a:picLocks noChangeAspect="1"/>
        </xdr:cNvPicPr>
      </xdr:nvPicPr>
      <xdr:blipFill>
        <a:blip xmlns:r="http://schemas.openxmlformats.org/officeDocument/2006/relationships" r:embed="rId36" cstate="print"/>
        <a:stretch>
          <a:fillRect/>
        </a:stretch>
      </xdr:blipFill>
      <xdr:spPr>
        <a:xfrm>
          <a:off x="865008" y="15095493"/>
          <a:ext cx="1176064" cy="1718744"/>
        </a:xfrm>
        <a:prstGeom prst="rect">
          <a:avLst/>
        </a:prstGeom>
      </xdr:spPr>
    </xdr:pic>
    <xdr:clientData/>
  </xdr:twoCellAnchor>
  <xdr:twoCellAnchor editAs="oneCell">
    <xdr:from>
      <xdr:col>13</xdr:col>
      <xdr:colOff>54428</xdr:colOff>
      <xdr:row>58</xdr:row>
      <xdr:rowOff>162175</xdr:rowOff>
    </xdr:from>
    <xdr:to>
      <xdr:col>15</xdr:col>
      <xdr:colOff>798008</xdr:colOff>
      <xdr:row>59</xdr:row>
      <xdr:rowOff>589029</xdr:rowOff>
    </xdr:to>
    <xdr:pic>
      <xdr:nvPicPr>
        <xdr:cNvPr id="22" name="Рисунок 21">
          <a:extLst>
            <a:ext uri="{FF2B5EF4-FFF2-40B4-BE49-F238E27FC236}">
              <a16:creationId xmlns:a16="http://schemas.microsoft.com/office/drawing/2014/main" id="{00000000-0008-0000-0200-000016000000}"/>
            </a:ext>
          </a:extLst>
        </xdr:cNvPr>
        <xdr:cNvPicPr>
          <a:picLocks noChangeAspect="1"/>
        </xdr:cNvPicPr>
      </xdr:nvPicPr>
      <xdr:blipFill>
        <a:blip xmlns:r="http://schemas.openxmlformats.org/officeDocument/2006/relationships" r:embed="rId37" cstate="print"/>
        <a:stretch>
          <a:fillRect/>
        </a:stretch>
      </xdr:blipFill>
      <xdr:spPr>
        <a:xfrm>
          <a:off x="10123714" y="18300496"/>
          <a:ext cx="2376437" cy="807854"/>
        </a:xfrm>
        <a:prstGeom prst="rect">
          <a:avLst/>
        </a:prstGeom>
      </xdr:spPr>
    </xdr:pic>
    <xdr:clientData/>
  </xdr:twoCellAnchor>
  <xdr:twoCellAnchor editAs="oneCell">
    <xdr:from>
      <xdr:col>10</xdr:col>
      <xdr:colOff>130970</xdr:colOff>
      <xdr:row>58</xdr:row>
      <xdr:rowOff>209921</xdr:rowOff>
    </xdr:from>
    <xdr:to>
      <xdr:col>12</xdr:col>
      <xdr:colOff>666751</xdr:colOff>
      <xdr:row>60</xdr:row>
      <xdr:rowOff>28771</xdr:rowOff>
    </xdr:to>
    <xdr:pic>
      <xdr:nvPicPr>
        <xdr:cNvPr id="23" name="Рисунок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38" cstate="print"/>
        <a:stretch>
          <a:fillRect/>
        </a:stretch>
      </xdr:blipFill>
      <xdr:spPr>
        <a:xfrm>
          <a:off x="7832281" y="18342269"/>
          <a:ext cx="2185232" cy="817813"/>
        </a:xfrm>
        <a:prstGeom prst="rect">
          <a:avLst/>
        </a:prstGeom>
      </xdr:spPr>
    </xdr:pic>
    <xdr:clientData/>
  </xdr:twoCellAnchor>
  <xdr:twoCellAnchor editAs="oneCell">
    <xdr:from>
      <xdr:col>7</xdr:col>
      <xdr:colOff>214329</xdr:colOff>
      <xdr:row>58</xdr:row>
      <xdr:rowOff>295023</xdr:rowOff>
    </xdr:from>
    <xdr:to>
      <xdr:col>9</xdr:col>
      <xdr:colOff>500078</xdr:colOff>
      <xdr:row>61</xdr:row>
      <xdr:rowOff>40766</xdr:rowOff>
    </xdr:to>
    <xdr:pic>
      <xdr:nvPicPr>
        <xdr:cNvPr id="24" name="Рисунок 23">
          <a:extLst>
            <a:ext uri="{FF2B5EF4-FFF2-40B4-BE49-F238E27FC236}">
              <a16:creationId xmlns:a16="http://schemas.microsoft.com/office/drawing/2014/main" id="{00000000-0008-0000-0200-000018000000}"/>
            </a:ext>
          </a:extLst>
        </xdr:cNvPr>
        <xdr:cNvPicPr>
          <a:picLocks noChangeAspect="1"/>
        </xdr:cNvPicPr>
      </xdr:nvPicPr>
      <xdr:blipFill>
        <a:blip xmlns:r="http://schemas.openxmlformats.org/officeDocument/2006/relationships" r:embed="rId39" cstate="print"/>
        <a:stretch>
          <a:fillRect/>
        </a:stretch>
      </xdr:blipFill>
      <xdr:spPr>
        <a:xfrm>
          <a:off x="5385043" y="18433344"/>
          <a:ext cx="1918606" cy="834315"/>
        </a:xfrm>
        <a:prstGeom prst="rect">
          <a:avLst/>
        </a:prstGeom>
      </xdr:spPr>
    </xdr:pic>
    <xdr:clientData/>
  </xdr:twoCellAnchor>
  <xdr:twoCellAnchor editAs="oneCell">
    <xdr:from>
      <xdr:col>4</xdr:col>
      <xdr:colOff>185003</xdr:colOff>
      <xdr:row>58</xdr:row>
      <xdr:rowOff>245702</xdr:rowOff>
    </xdr:from>
    <xdr:to>
      <xdr:col>5</xdr:col>
      <xdr:colOff>711282</xdr:colOff>
      <xdr:row>61</xdr:row>
      <xdr:rowOff>10412</xdr:rowOff>
    </xdr:to>
    <xdr:pic>
      <xdr:nvPicPr>
        <xdr:cNvPr id="25" name="Рисунок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40" cstate="print"/>
        <a:stretch>
          <a:fillRect/>
        </a:stretch>
      </xdr:blipFill>
      <xdr:spPr>
        <a:xfrm>
          <a:off x="2906432" y="18384023"/>
          <a:ext cx="1342707" cy="853282"/>
        </a:xfrm>
        <a:prstGeom prst="rect">
          <a:avLst/>
        </a:prstGeom>
      </xdr:spPr>
    </xdr:pic>
    <xdr:clientData/>
  </xdr:twoCellAnchor>
  <xdr:twoCellAnchor>
    <xdr:from>
      <xdr:col>1</xdr:col>
      <xdr:colOff>455220</xdr:colOff>
      <xdr:row>12</xdr:row>
      <xdr:rowOff>249601</xdr:rowOff>
    </xdr:from>
    <xdr:to>
      <xdr:col>3</xdr:col>
      <xdr:colOff>371617</xdr:colOff>
      <xdr:row>17</xdr:row>
      <xdr:rowOff>15646</xdr:rowOff>
    </xdr:to>
    <xdr:grpSp>
      <xdr:nvGrpSpPr>
        <xdr:cNvPr id="29" name="Группа 28">
          <a:extLst>
            <a:ext uri="{FF2B5EF4-FFF2-40B4-BE49-F238E27FC236}">
              <a16:creationId xmlns:a16="http://schemas.microsoft.com/office/drawing/2014/main" id="{00000000-0008-0000-0200-00001D000000}"/>
            </a:ext>
          </a:extLst>
        </xdr:cNvPr>
        <xdr:cNvGrpSpPr/>
      </xdr:nvGrpSpPr>
      <xdr:grpSpPr>
        <a:xfrm>
          <a:off x="725095" y="3138851"/>
          <a:ext cx="1567397" cy="1782170"/>
          <a:chOff x="5756601" y="3142983"/>
          <a:chExt cx="1560437" cy="1764501"/>
        </a:xfrm>
      </xdr:grpSpPr>
      <xdr:pic>
        <xdr:nvPicPr>
          <xdr:cNvPr id="4" name="Рисунок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1" cstate="print"/>
          <a:stretch>
            <a:fillRect/>
          </a:stretch>
        </xdr:blipFill>
        <xdr:spPr>
          <a:xfrm>
            <a:off x="5756601" y="3262395"/>
            <a:ext cx="1426370" cy="1645089"/>
          </a:xfrm>
          <a:prstGeom prst="rect">
            <a:avLst/>
          </a:prstGeom>
        </xdr:spPr>
      </xdr:pic>
      <xdr:pic>
        <xdr:nvPicPr>
          <xdr:cNvPr id="63" name="Рисунок 62">
            <a:extLst>
              <a:ext uri="{FF2B5EF4-FFF2-40B4-BE49-F238E27FC236}">
                <a16:creationId xmlns:a16="http://schemas.microsoft.com/office/drawing/2014/main" id="{00000000-0008-0000-0200-00003F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325703">
            <a:off x="6360953" y="3142983"/>
            <a:ext cx="358064" cy="2084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Рисунок 63">
            <a:extLst>
              <a:ext uri="{FF2B5EF4-FFF2-40B4-BE49-F238E27FC236}">
                <a16:creationId xmlns:a16="http://schemas.microsoft.com/office/drawing/2014/main" id="{00000000-0008-0000-0200-000040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16635578">
            <a:off x="7033195" y="3575099"/>
            <a:ext cx="359244" cy="20844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291611</xdr:colOff>
      <xdr:row>13</xdr:row>
      <xdr:rowOff>22871</xdr:rowOff>
    </xdr:from>
    <xdr:to>
      <xdr:col>10</xdr:col>
      <xdr:colOff>734786</xdr:colOff>
      <xdr:row>17</xdr:row>
      <xdr:rowOff>68036</xdr:rowOff>
    </xdr:to>
    <xdr:grpSp>
      <xdr:nvGrpSpPr>
        <xdr:cNvPr id="31" name="Группа 30">
          <a:extLst>
            <a:ext uri="{FF2B5EF4-FFF2-40B4-BE49-F238E27FC236}">
              <a16:creationId xmlns:a16="http://schemas.microsoft.com/office/drawing/2014/main" id="{00000000-0008-0000-0200-00001F000000}"/>
            </a:ext>
          </a:extLst>
        </xdr:cNvPr>
        <xdr:cNvGrpSpPr/>
      </xdr:nvGrpSpPr>
      <xdr:grpSpPr>
        <a:xfrm>
          <a:off x="6339986" y="3166121"/>
          <a:ext cx="2094175" cy="1807290"/>
          <a:chOff x="10525113" y="3108874"/>
          <a:chExt cx="2043283" cy="1836618"/>
        </a:xfrm>
      </xdr:grpSpPr>
      <xdr:pic>
        <xdr:nvPicPr>
          <xdr:cNvPr id="95" name="Рисунок 94">
            <a:extLst>
              <a:ext uri="{FF2B5EF4-FFF2-40B4-BE49-F238E27FC236}">
                <a16:creationId xmlns:a16="http://schemas.microsoft.com/office/drawing/2014/main" id="{00000000-0008-0000-0200-00005F000000}"/>
              </a:ext>
            </a:extLst>
          </xdr:cNvPr>
          <xdr:cNvPicPr>
            <a:picLocks noChangeAspect="1"/>
          </xdr:cNvPicPr>
        </xdr:nvPicPr>
        <xdr:blipFill>
          <a:blip xmlns:r="http://schemas.openxmlformats.org/officeDocument/2006/relationships" r:embed="rId43" cstate="print"/>
          <a:stretch>
            <a:fillRect/>
          </a:stretch>
        </xdr:blipFill>
        <xdr:spPr>
          <a:xfrm>
            <a:off x="10525113" y="3108874"/>
            <a:ext cx="1790812" cy="1836618"/>
          </a:xfrm>
          <a:prstGeom prst="rect">
            <a:avLst/>
          </a:prstGeom>
        </xdr:spPr>
      </xdr:pic>
      <xdr:pic>
        <xdr:nvPicPr>
          <xdr:cNvPr id="65" name="Рисунок 64">
            <a:extLst>
              <a:ext uri="{FF2B5EF4-FFF2-40B4-BE49-F238E27FC236}">
                <a16:creationId xmlns:a16="http://schemas.microsoft.com/office/drawing/2014/main" id="{00000000-0008-0000-0200-000041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4155" t="30014" r="56669" b="62346"/>
          <a:stretch/>
        </xdr:blipFill>
        <xdr:spPr bwMode="auto">
          <a:xfrm rot="20090667">
            <a:off x="11927687" y="3955577"/>
            <a:ext cx="386845" cy="197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7" name="Рисунок 66">
            <a:extLst>
              <a:ext uri="{FF2B5EF4-FFF2-40B4-BE49-F238E27FC236}">
                <a16:creationId xmlns:a16="http://schemas.microsoft.com/office/drawing/2014/main" id="{00000000-0008-0000-0200-000043000000}"/>
              </a:ext>
            </a:extLst>
          </xdr:cNvPr>
          <xdr:cNvPicPr>
            <a:picLocks noChangeAspect="1" noChangeArrowheads="1"/>
          </xdr:cNvPicPr>
        </xdr:nvPicPr>
        <xdr:blipFill rotWithShape="1">
          <a:blip xmlns:r="http://schemas.openxmlformats.org/officeDocument/2006/relationships" r:embed="rId45" cstate="print">
            <a:extLst>
              <a:ext uri="{28A0092B-C50C-407E-A947-70E740481C1C}">
                <a14:useLocalDpi xmlns:a14="http://schemas.microsoft.com/office/drawing/2010/main" val="0"/>
              </a:ext>
            </a:extLst>
          </a:blip>
          <a:srcRect l="48595" t="51519" r="41545" b="38876"/>
          <a:stretch/>
        </xdr:blipFill>
        <xdr:spPr bwMode="auto">
          <a:xfrm rot="1533514">
            <a:off x="11390622" y="3246267"/>
            <a:ext cx="427478" cy="25648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8" name="Line 404">
            <a:extLst>
              <a:ext uri="{FF2B5EF4-FFF2-40B4-BE49-F238E27FC236}">
                <a16:creationId xmlns:a16="http://schemas.microsoft.com/office/drawing/2014/main" id="{00000000-0008-0000-0200-000044000000}"/>
              </a:ext>
            </a:extLst>
          </xdr:cNvPr>
          <xdr:cNvSpPr>
            <a:spLocks noChangeShapeType="1"/>
          </xdr:cNvSpPr>
        </xdr:nvSpPr>
        <xdr:spPr bwMode="auto">
          <a:xfrm>
            <a:off x="12333140" y="3796714"/>
            <a:ext cx="235256" cy="13472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69" name="Line 405">
            <a:extLst>
              <a:ext uri="{FF2B5EF4-FFF2-40B4-BE49-F238E27FC236}">
                <a16:creationId xmlns:a16="http://schemas.microsoft.com/office/drawing/2014/main" id="{00000000-0008-0000-0200-000045000000}"/>
              </a:ext>
            </a:extLst>
          </xdr:cNvPr>
          <xdr:cNvSpPr>
            <a:spLocks noChangeShapeType="1"/>
          </xdr:cNvSpPr>
        </xdr:nvSpPr>
        <xdr:spPr bwMode="auto">
          <a:xfrm flipV="1">
            <a:off x="11788033" y="3937178"/>
            <a:ext cx="728720" cy="34427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sp macro="" textlink="">
        <xdr:nvSpPr>
          <xdr:cNvPr id="70" name="Line 404">
            <a:extLst>
              <a:ext uri="{FF2B5EF4-FFF2-40B4-BE49-F238E27FC236}">
                <a16:creationId xmlns:a16="http://schemas.microsoft.com/office/drawing/2014/main" id="{00000000-0008-0000-0200-000046000000}"/>
              </a:ext>
            </a:extLst>
          </xdr:cNvPr>
          <xdr:cNvSpPr>
            <a:spLocks noChangeShapeType="1"/>
          </xdr:cNvSpPr>
        </xdr:nvSpPr>
        <xdr:spPr bwMode="auto">
          <a:xfrm>
            <a:off x="10752215" y="3756548"/>
            <a:ext cx="1011372" cy="55359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12</xdr:col>
      <xdr:colOff>291215</xdr:colOff>
      <xdr:row>12</xdr:row>
      <xdr:rowOff>238240</xdr:rowOff>
    </xdr:from>
    <xdr:to>
      <xdr:col>14</xdr:col>
      <xdr:colOff>653143</xdr:colOff>
      <xdr:row>16</xdr:row>
      <xdr:rowOff>244930</xdr:rowOff>
    </xdr:to>
    <xdr:grpSp>
      <xdr:nvGrpSpPr>
        <xdr:cNvPr id="32" name="Группа 31">
          <a:extLst>
            <a:ext uri="{FF2B5EF4-FFF2-40B4-BE49-F238E27FC236}">
              <a16:creationId xmlns:a16="http://schemas.microsoft.com/office/drawing/2014/main" id="{00000000-0008-0000-0200-000020000000}"/>
            </a:ext>
          </a:extLst>
        </xdr:cNvPr>
        <xdr:cNvGrpSpPr/>
      </xdr:nvGrpSpPr>
      <xdr:grpSpPr>
        <a:xfrm>
          <a:off x="9641590" y="3127490"/>
          <a:ext cx="2012928" cy="1721190"/>
          <a:chOff x="590733" y="6010045"/>
          <a:chExt cx="2097877" cy="1861500"/>
        </a:xfrm>
      </xdr:grpSpPr>
      <xdr:pic>
        <xdr:nvPicPr>
          <xdr:cNvPr id="5" name="Рисунок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3" cstate="print"/>
          <a:stretch>
            <a:fillRect/>
          </a:stretch>
        </xdr:blipFill>
        <xdr:spPr>
          <a:xfrm>
            <a:off x="590733" y="6010045"/>
            <a:ext cx="1831565" cy="1861500"/>
          </a:xfrm>
          <a:prstGeom prst="rect">
            <a:avLst/>
          </a:prstGeom>
        </xdr:spPr>
      </xdr:pic>
      <xdr:pic>
        <xdr:nvPicPr>
          <xdr:cNvPr id="71" name="Рисунок 70">
            <a:extLst>
              <a:ext uri="{FF2B5EF4-FFF2-40B4-BE49-F238E27FC236}">
                <a16:creationId xmlns:a16="http://schemas.microsoft.com/office/drawing/2014/main" id="{00000000-0008-0000-0200-000047000000}"/>
              </a:ext>
            </a:extLst>
          </xdr:cNvPr>
          <xdr:cNvPicPr>
            <a:picLocks noChangeAspect="1" noChangeArrowheads="1"/>
          </xdr:cNvPicPr>
        </xdr:nvPicPr>
        <xdr:blipFill rotWithShape="1">
          <a:blip xmlns:r="http://schemas.openxmlformats.org/officeDocument/2006/relationships" r:embed="rId46" cstate="print">
            <a:extLst>
              <a:ext uri="{28A0092B-C50C-407E-A947-70E740481C1C}">
                <a14:useLocalDpi xmlns:a14="http://schemas.microsoft.com/office/drawing/2010/main" val="0"/>
              </a:ext>
            </a:extLst>
          </a:blip>
          <a:srcRect l="34768" t="40181" r="56899" b="51783"/>
          <a:stretch/>
        </xdr:blipFill>
        <xdr:spPr bwMode="auto">
          <a:xfrm rot="20174119">
            <a:off x="2054025" y="6838503"/>
            <a:ext cx="376864" cy="2258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2" name="Рисунок 71">
            <a:extLst>
              <a:ext uri="{FF2B5EF4-FFF2-40B4-BE49-F238E27FC236}">
                <a16:creationId xmlns:a16="http://schemas.microsoft.com/office/drawing/2014/main" id="{00000000-0008-0000-0200-000048000000}"/>
              </a:ext>
            </a:extLst>
          </xdr:cNvPr>
          <xdr:cNvPicPr>
            <a:picLocks noChangeAspect="1" noChangeArrowheads="1"/>
          </xdr:cNvPicPr>
        </xdr:nvPicPr>
        <xdr:blipFill rotWithShape="1">
          <a:blip xmlns:r="http://schemas.openxmlformats.org/officeDocument/2006/relationships" r:embed="rId47" cstate="print">
            <a:extLst>
              <a:ext uri="{28A0092B-C50C-407E-A947-70E740481C1C}">
                <a14:useLocalDpi xmlns:a14="http://schemas.microsoft.com/office/drawing/2010/main" val="0"/>
              </a:ext>
            </a:extLst>
          </a:blip>
          <a:srcRect l="63169" t="39949" r="27130" b="50064"/>
          <a:stretch/>
        </xdr:blipFill>
        <xdr:spPr bwMode="auto">
          <a:xfrm rot="1511174">
            <a:off x="1523297" y="6166985"/>
            <a:ext cx="420408" cy="269316"/>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73" name="Line 405">
            <a:extLst>
              <a:ext uri="{FF2B5EF4-FFF2-40B4-BE49-F238E27FC236}">
                <a16:creationId xmlns:a16="http://schemas.microsoft.com/office/drawing/2014/main" id="{00000000-0008-0000-0200-000049000000}"/>
              </a:ext>
            </a:extLst>
          </xdr:cNvPr>
          <xdr:cNvSpPr>
            <a:spLocks noChangeShapeType="1"/>
          </xdr:cNvSpPr>
        </xdr:nvSpPr>
        <xdr:spPr bwMode="auto">
          <a:xfrm flipV="1">
            <a:off x="1911201" y="6859040"/>
            <a:ext cx="750652" cy="35902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sp macro="" textlink="">
        <xdr:nvSpPr>
          <xdr:cNvPr id="74" name="Line 404">
            <a:extLst>
              <a:ext uri="{FF2B5EF4-FFF2-40B4-BE49-F238E27FC236}">
                <a16:creationId xmlns:a16="http://schemas.microsoft.com/office/drawing/2014/main" id="{00000000-0008-0000-0200-00004A000000}"/>
              </a:ext>
            </a:extLst>
          </xdr:cNvPr>
          <xdr:cNvSpPr>
            <a:spLocks noChangeShapeType="1"/>
          </xdr:cNvSpPr>
        </xdr:nvSpPr>
        <xdr:spPr bwMode="auto">
          <a:xfrm>
            <a:off x="878684" y="6693155"/>
            <a:ext cx="1011371" cy="55359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5" name="Line 404">
            <a:extLst>
              <a:ext uri="{FF2B5EF4-FFF2-40B4-BE49-F238E27FC236}">
                <a16:creationId xmlns:a16="http://schemas.microsoft.com/office/drawing/2014/main" id="{00000000-0008-0000-0200-00004B000000}"/>
              </a:ext>
            </a:extLst>
          </xdr:cNvPr>
          <xdr:cNvSpPr>
            <a:spLocks noChangeShapeType="1"/>
          </xdr:cNvSpPr>
        </xdr:nvSpPr>
        <xdr:spPr bwMode="auto">
          <a:xfrm>
            <a:off x="2426405" y="6709209"/>
            <a:ext cx="262205" cy="13912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186381</xdr:colOff>
      <xdr:row>21</xdr:row>
      <xdr:rowOff>17735</xdr:rowOff>
    </xdr:from>
    <xdr:to>
      <xdr:col>3</xdr:col>
      <xdr:colOff>625930</xdr:colOff>
      <xdr:row>25</xdr:row>
      <xdr:rowOff>13608</xdr:rowOff>
    </xdr:to>
    <xdr:grpSp>
      <xdr:nvGrpSpPr>
        <xdr:cNvPr id="33" name="Группа 32">
          <a:extLst>
            <a:ext uri="{FF2B5EF4-FFF2-40B4-BE49-F238E27FC236}">
              <a16:creationId xmlns:a16="http://schemas.microsoft.com/office/drawing/2014/main" id="{00000000-0008-0000-0200-000021000000}"/>
            </a:ext>
          </a:extLst>
        </xdr:cNvPr>
        <xdr:cNvGrpSpPr/>
      </xdr:nvGrpSpPr>
      <xdr:grpSpPr>
        <a:xfrm>
          <a:off x="456256" y="5954985"/>
          <a:ext cx="2090549" cy="1932623"/>
          <a:chOff x="3028501" y="5885209"/>
          <a:chExt cx="2158277" cy="1993060"/>
        </a:xfrm>
      </xdr:grpSpPr>
      <xdr:pic>
        <xdr:nvPicPr>
          <xdr:cNvPr id="93" name="Рисунок 92">
            <a:extLst>
              <a:ext uri="{FF2B5EF4-FFF2-40B4-BE49-F238E27FC236}">
                <a16:creationId xmlns:a16="http://schemas.microsoft.com/office/drawing/2014/main" id="{00000000-0008-0000-0200-00005D000000}"/>
              </a:ext>
            </a:extLst>
          </xdr:cNvPr>
          <xdr:cNvPicPr>
            <a:picLocks noChangeAspect="1"/>
          </xdr:cNvPicPr>
        </xdr:nvPicPr>
        <xdr:blipFill>
          <a:blip xmlns:r="http://schemas.openxmlformats.org/officeDocument/2006/relationships" r:embed="rId43" cstate="print"/>
          <a:stretch>
            <a:fillRect/>
          </a:stretch>
        </xdr:blipFill>
        <xdr:spPr>
          <a:xfrm>
            <a:off x="3028501" y="5885209"/>
            <a:ext cx="1957567" cy="1993060"/>
          </a:xfrm>
          <a:prstGeom prst="rect">
            <a:avLst/>
          </a:prstGeom>
        </xdr:spPr>
      </xdr:pic>
      <xdr:sp macro="" textlink="">
        <xdr:nvSpPr>
          <xdr:cNvPr id="76" name="Line 405">
            <a:extLst>
              <a:ext uri="{FF2B5EF4-FFF2-40B4-BE49-F238E27FC236}">
                <a16:creationId xmlns:a16="http://schemas.microsoft.com/office/drawing/2014/main" id="{00000000-0008-0000-0200-00004C000000}"/>
              </a:ext>
            </a:extLst>
          </xdr:cNvPr>
          <xdr:cNvSpPr>
            <a:spLocks noChangeShapeType="1"/>
          </xdr:cNvSpPr>
        </xdr:nvSpPr>
        <xdr:spPr bwMode="auto">
          <a:xfrm flipV="1">
            <a:off x="4354055" y="6746667"/>
            <a:ext cx="811318" cy="39063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sp macro="" textlink="">
        <xdr:nvSpPr>
          <xdr:cNvPr id="77" name="Line 404">
            <a:extLst>
              <a:ext uri="{FF2B5EF4-FFF2-40B4-BE49-F238E27FC236}">
                <a16:creationId xmlns:a16="http://schemas.microsoft.com/office/drawing/2014/main" id="{00000000-0008-0000-0200-00004D000000}"/>
              </a:ext>
            </a:extLst>
          </xdr:cNvPr>
          <xdr:cNvSpPr>
            <a:spLocks noChangeShapeType="1"/>
          </xdr:cNvSpPr>
        </xdr:nvSpPr>
        <xdr:spPr bwMode="auto">
          <a:xfrm>
            <a:off x="3387555" y="6639644"/>
            <a:ext cx="945096" cy="51370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78" name="Line 404">
            <a:extLst>
              <a:ext uri="{FF2B5EF4-FFF2-40B4-BE49-F238E27FC236}">
                <a16:creationId xmlns:a16="http://schemas.microsoft.com/office/drawing/2014/main" id="{00000000-0008-0000-0200-00004E000000}"/>
              </a:ext>
            </a:extLst>
          </xdr:cNvPr>
          <xdr:cNvSpPr>
            <a:spLocks noChangeShapeType="1"/>
          </xdr:cNvSpPr>
        </xdr:nvSpPr>
        <xdr:spPr bwMode="auto">
          <a:xfrm>
            <a:off x="4999489" y="6644997"/>
            <a:ext cx="187289" cy="10167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pic>
        <xdr:nvPicPr>
          <xdr:cNvPr id="79" name="Рисунок 78">
            <a:extLst>
              <a:ext uri="{FF2B5EF4-FFF2-40B4-BE49-F238E27FC236}">
                <a16:creationId xmlns:a16="http://schemas.microsoft.com/office/drawing/2014/main" id="{00000000-0008-0000-0200-00004F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20054746">
            <a:off x="4523239" y="6784125"/>
            <a:ext cx="356259" cy="2078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Рисунок 80">
            <a:extLst>
              <a:ext uri="{FF2B5EF4-FFF2-40B4-BE49-F238E27FC236}">
                <a16:creationId xmlns:a16="http://schemas.microsoft.com/office/drawing/2014/main" id="{00000000-0008-0000-0200-000051000000}"/>
              </a:ext>
            </a:extLst>
          </xdr:cNvPr>
          <xdr:cNvPicPr>
            <a:picLocks noChangeAspect="1" noChangeArrowheads="1"/>
          </xdr:cNvPicPr>
        </xdr:nvPicPr>
        <xdr:blipFill rotWithShape="1">
          <a:blip xmlns:r="http://schemas.openxmlformats.org/officeDocument/2006/relationships" r:embed="rId48" cstate="print">
            <a:extLst>
              <a:ext uri="{28A0092B-C50C-407E-A947-70E740481C1C}">
                <a14:useLocalDpi xmlns:a14="http://schemas.microsoft.com/office/drawing/2010/main" val="0"/>
              </a:ext>
            </a:extLst>
          </a:blip>
          <a:srcRect l="48088" t="63004" r="41589" b="27995"/>
          <a:stretch/>
        </xdr:blipFill>
        <xdr:spPr bwMode="auto">
          <a:xfrm rot="1533202">
            <a:off x="4032600" y="6081286"/>
            <a:ext cx="432305" cy="23481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393275</xdr:colOff>
      <xdr:row>20</xdr:row>
      <xdr:rowOff>243030</xdr:rowOff>
    </xdr:from>
    <xdr:to>
      <xdr:col>6</xdr:col>
      <xdr:colOff>748394</xdr:colOff>
      <xdr:row>25</xdr:row>
      <xdr:rowOff>40822</xdr:rowOff>
    </xdr:to>
    <xdr:grpSp>
      <xdr:nvGrpSpPr>
        <xdr:cNvPr id="34" name="Группа 33">
          <a:extLst>
            <a:ext uri="{FF2B5EF4-FFF2-40B4-BE49-F238E27FC236}">
              <a16:creationId xmlns:a16="http://schemas.microsoft.com/office/drawing/2014/main" id="{00000000-0008-0000-0200-000022000000}"/>
            </a:ext>
          </a:extLst>
        </xdr:cNvPr>
        <xdr:cNvGrpSpPr/>
      </xdr:nvGrpSpPr>
      <xdr:grpSpPr>
        <a:xfrm>
          <a:off x="3139650" y="5926280"/>
          <a:ext cx="2006119" cy="1988542"/>
          <a:chOff x="5515032" y="5880918"/>
          <a:chExt cx="2116015" cy="2028683"/>
        </a:xfrm>
      </xdr:grpSpPr>
      <xdr:pic>
        <xdr:nvPicPr>
          <xdr:cNvPr id="94" name="Рисунок 93">
            <a:extLst>
              <a:ext uri="{FF2B5EF4-FFF2-40B4-BE49-F238E27FC236}">
                <a16:creationId xmlns:a16="http://schemas.microsoft.com/office/drawing/2014/main" id="{00000000-0008-0000-0200-00005E000000}"/>
              </a:ext>
            </a:extLst>
          </xdr:cNvPr>
          <xdr:cNvPicPr>
            <a:picLocks noChangeAspect="1"/>
          </xdr:cNvPicPr>
        </xdr:nvPicPr>
        <xdr:blipFill>
          <a:blip xmlns:r="http://schemas.openxmlformats.org/officeDocument/2006/relationships" r:embed="rId43" cstate="print"/>
          <a:stretch>
            <a:fillRect/>
          </a:stretch>
        </xdr:blipFill>
        <xdr:spPr>
          <a:xfrm>
            <a:off x="5515032" y="5880918"/>
            <a:ext cx="1974625" cy="2028683"/>
          </a:xfrm>
          <a:prstGeom prst="rect">
            <a:avLst/>
          </a:prstGeom>
        </xdr:spPr>
      </xdr:pic>
      <xdr:pic>
        <xdr:nvPicPr>
          <xdr:cNvPr id="80" name="Рисунок 79">
            <a:extLst>
              <a:ext uri="{FF2B5EF4-FFF2-40B4-BE49-F238E27FC236}">
                <a16:creationId xmlns:a16="http://schemas.microsoft.com/office/drawing/2014/main" id="{00000000-0008-0000-0200-000050000000}"/>
              </a:ext>
            </a:extLst>
          </xdr:cNvPr>
          <xdr:cNvPicPr>
            <a:picLocks noChangeAspect="1" noChangeArrowheads="1"/>
          </xdr:cNvPicPr>
        </xdr:nvPicPr>
        <xdr:blipFill rotWithShape="1">
          <a:blip xmlns:r="http://schemas.openxmlformats.org/officeDocument/2006/relationships" r:embed="rId49" cstate="print">
            <a:extLst>
              <a:ext uri="{28A0092B-C50C-407E-A947-70E740481C1C}">
                <a14:useLocalDpi xmlns:a14="http://schemas.microsoft.com/office/drawing/2010/main" val="0"/>
              </a:ext>
            </a:extLst>
          </a:blip>
          <a:srcRect l="62862" t="50964" r="27598" b="39119"/>
          <a:stretch/>
        </xdr:blipFill>
        <xdr:spPr bwMode="auto">
          <a:xfrm rot="1666677">
            <a:off x="6509341" y="6063613"/>
            <a:ext cx="421675" cy="27357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82" name="Line 405">
            <a:extLst>
              <a:ext uri="{FF2B5EF4-FFF2-40B4-BE49-F238E27FC236}">
                <a16:creationId xmlns:a16="http://schemas.microsoft.com/office/drawing/2014/main" id="{00000000-0008-0000-0200-000052000000}"/>
              </a:ext>
            </a:extLst>
          </xdr:cNvPr>
          <xdr:cNvSpPr>
            <a:spLocks noChangeShapeType="1"/>
          </xdr:cNvSpPr>
        </xdr:nvSpPr>
        <xdr:spPr bwMode="auto">
          <a:xfrm flipV="1">
            <a:off x="6806466" y="6723641"/>
            <a:ext cx="808268" cy="39063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sp macro="" textlink="">
        <xdr:nvSpPr>
          <xdr:cNvPr id="88" name="Line 404">
            <a:extLst>
              <a:ext uri="{FF2B5EF4-FFF2-40B4-BE49-F238E27FC236}">
                <a16:creationId xmlns:a16="http://schemas.microsoft.com/office/drawing/2014/main" id="{00000000-0008-0000-0200-000058000000}"/>
              </a:ext>
            </a:extLst>
          </xdr:cNvPr>
          <xdr:cNvSpPr>
            <a:spLocks noChangeShapeType="1"/>
          </xdr:cNvSpPr>
        </xdr:nvSpPr>
        <xdr:spPr bwMode="auto">
          <a:xfrm>
            <a:off x="5854491" y="6639570"/>
            <a:ext cx="942047" cy="51370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89" name="Line 404">
            <a:extLst>
              <a:ext uri="{FF2B5EF4-FFF2-40B4-BE49-F238E27FC236}">
                <a16:creationId xmlns:a16="http://schemas.microsoft.com/office/drawing/2014/main" id="{00000000-0008-0000-0200-000059000000}"/>
              </a:ext>
            </a:extLst>
          </xdr:cNvPr>
          <xdr:cNvSpPr>
            <a:spLocks noChangeShapeType="1"/>
          </xdr:cNvSpPr>
        </xdr:nvSpPr>
        <xdr:spPr bwMode="auto">
          <a:xfrm>
            <a:off x="7489016" y="6633447"/>
            <a:ext cx="142031" cy="7556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pic>
        <xdr:nvPicPr>
          <xdr:cNvPr id="90" name="Рисунок 89">
            <a:extLst>
              <a:ext uri="{FF2B5EF4-FFF2-40B4-BE49-F238E27FC236}">
                <a16:creationId xmlns:a16="http://schemas.microsoft.com/office/drawing/2014/main" id="{00000000-0008-0000-0200-00005A000000}"/>
              </a:ext>
            </a:extLst>
          </xdr:cNvPr>
          <xdr:cNvPicPr>
            <a:picLocks noChangeAspect="1" noChangeArrowheads="1"/>
          </xdr:cNvPicPr>
        </xdr:nvPicPr>
        <xdr:blipFill rotWithShape="1">
          <a:blip xmlns:r="http://schemas.openxmlformats.org/officeDocument/2006/relationships" r:embed="rId50" cstate="print">
            <a:extLst>
              <a:ext uri="{28A0092B-C50C-407E-A947-70E740481C1C}">
                <a14:useLocalDpi xmlns:a14="http://schemas.microsoft.com/office/drawing/2010/main" val="0"/>
              </a:ext>
            </a:extLst>
          </a:blip>
          <a:srcRect l="34471" t="51954" r="56777" b="39190"/>
          <a:stretch/>
        </xdr:blipFill>
        <xdr:spPr bwMode="auto">
          <a:xfrm rot="20149063">
            <a:off x="6966640" y="6761886"/>
            <a:ext cx="377403" cy="2297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304659</xdr:colOff>
      <xdr:row>21</xdr:row>
      <xdr:rowOff>156165</xdr:rowOff>
    </xdr:from>
    <xdr:to>
      <xdr:col>11</xdr:col>
      <xdr:colOff>69045</xdr:colOff>
      <xdr:row>25</xdr:row>
      <xdr:rowOff>632</xdr:rowOff>
    </xdr:to>
    <xdr:grpSp>
      <xdr:nvGrpSpPr>
        <xdr:cNvPr id="36" name="Группа 35">
          <a:extLst>
            <a:ext uri="{FF2B5EF4-FFF2-40B4-BE49-F238E27FC236}">
              <a16:creationId xmlns:a16="http://schemas.microsoft.com/office/drawing/2014/main" id="{00000000-0008-0000-0200-000024000000}"/>
            </a:ext>
          </a:extLst>
        </xdr:cNvPr>
        <xdr:cNvGrpSpPr/>
      </xdr:nvGrpSpPr>
      <xdr:grpSpPr>
        <a:xfrm>
          <a:off x="7178534" y="6093415"/>
          <a:ext cx="1415386" cy="1781217"/>
          <a:chOff x="10765467" y="6110179"/>
          <a:chExt cx="1402330" cy="1771722"/>
        </a:xfrm>
      </xdr:grpSpPr>
      <xdr:pic>
        <xdr:nvPicPr>
          <xdr:cNvPr id="97" name="Рисунок 96">
            <a:extLst>
              <a:ext uri="{FF2B5EF4-FFF2-40B4-BE49-F238E27FC236}">
                <a16:creationId xmlns:a16="http://schemas.microsoft.com/office/drawing/2014/main" id="{00000000-0008-0000-0200-000061000000}"/>
              </a:ext>
            </a:extLst>
          </xdr:cNvPr>
          <xdr:cNvPicPr>
            <a:picLocks noChangeAspect="1"/>
          </xdr:cNvPicPr>
        </xdr:nvPicPr>
        <xdr:blipFill>
          <a:blip xmlns:r="http://schemas.openxmlformats.org/officeDocument/2006/relationships" r:embed="rId51" cstate="print"/>
          <a:stretch>
            <a:fillRect/>
          </a:stretch>
        </xdr:blipFill>
        <xdr:spPr>
          <a:xfrm>
            <a:off x="10765467" y="6110179"/>
            <a:ext cx="1151051" cy="1771722"/>
          </a:xfrm>
          <a:prstGeom prst="rect">
            <a:avLst/>
          </a:prstGeom>
        </xdr:spPr>
      </xdr:pic>
      <xdr:sp macro="" textlink="">
        <xdr:nvSpPr>
          <xdr:cNvPr id="100" name="Line 405">
            <a:extLst>
              <a:ext uri="{FF2B5EF4-FFF2-40B4-BE49-F238E27FC236}">
                <a16:creationId xmlns:a16="http://schemas.microsoft.com/office/drawing/2014/main" id="{00000000-0008-0000-0200-000064000000}"/>
              </a:ext>
            </a:extLst>
          </xdr:cNvPr>
          <xdr:cNvSpPr>
            <a:spLocks noChangeShapeType="1"/>
          </xdr:cNvSpPr>
        </xdr:nvSpPr>
        <xdr:spPr bwMode="auto">
          <a:xfrm flipV="1">
            <a:off x="11663427" y="6720922"/>
            <a:ext cx="491492" cy="24488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sp macro="" textlink="">
        <xdr:nvSpPr>
          <xdr:cNvPr id="101" name="Line 404">
            <a:extLst>
              <a:ext uri="{FF2B5EF4-FFF2-40B4-BE49-F238E27FC236}">
                <a16:creationId xmlns:a16="http://schemas.microsoft.com/office/drawing/2014/main" id="{00000000-0008-0000-0200-000065000000}"/>
              </a:ext>
            </a:extLst>
          </xdr:cNvPr>
          <xdr:cNvSpPr>
            <a:spLocks noChangeShapeType="1"/>
          </xdr:cNvSpPr>
        </xdr:nvSpPr>
        <xdr:spPr bwMode="auto">
          <a:xfrm>
            <a:off x="10956621" y="6585825"/>
            <a:ext cx="706806" cy="39409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sp macro="" textlink="">
        <xdr:nvSpPr>
          <xdr:cNvPr id="102" name="Line 404">
            <a:extLst>
              <a:ext uri="{FF2B5EF4-FFF2-40B4-BE49-F238E27FC236}">
                <a16:creationId xmlns:a16="http://schemas.microsoft.com/office/drawing/2014/main" id="{00000000-0008-0000-0200-000066000000}"/>
              </a:ext>
            </a:extLst>
          </xdr:cNvPr>
          <xdr:cNvSpPr>
            <a:spLocks noChangeShapeType="1"/>
          </xdr:cNvSpPr>
        </xdr:nvSpPr>
        <xdr:spPr bwMode="auto">
          <a:xfrm>
            <a:off x="11927144" y="6593308"/>
            <a:ext cx="240653" cy="12618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pic>
        <xdr:nvPicPr>
          <xdr:cNvPr id="103" name="Рисунок 102">
            <a:extLst>
              <a:ext uri="{FF2B5EF4-FFF2-40B4-BE49-F238E27FC236}">
                <a16:creationId xmlns:a16="http://schemas.microsoft.com/office/drawing/2014/main" id="{00000000-0008-0000-0200-000067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1699521">
            <a:off x="11342402" y="6190918"/>
            <a:ext cx="358064" cy="2084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Рисунок 103">
            <a:extLst>
              <a:ext uri="{FF2B5EF4-FFF2-40B4-BE49-F238E27FC236}">
                <a16:creationId xmlns:a16="http://schemas.microsoft.com/office/drawing/2014/main" id="{00000000-0008-0000-0200-000068000000}"/>
              </a:ext>
            </a:extLst>
          </xdr:cNvPr>
          <xdr:cNvPicPr>
            <a:picLocks noChangeAspect="1" noChangeArrowheads="1"/>
          </xdr:cNvPicPr>
        </xdr:nvPicPr>
        <xdr:blipFill rotWithShape="1">
          <a:blip xmlns:r="http://schemas.openxmlformats.org/officeDocument/2006/relationships" r:embed="rId52" cstate="print">
            <a:extLst>
              <a:ext uri="{28A0092B-C50C-407E-A947-70E740481C1C}">
                <a14:useLocalDpi xmlns:a14="http://schemas.microsoft.com/office/drawing/2010/main" val="0"/>
              </a:ext>
            </a:extLst>
          </a:blip>
          <a:srcRect l="21667" t="40636" r="70686" b="50823"/>
          <a:stretch/>
        </xdr:blipFill>
        <xdr:spPr bwMode="auto">
          <a:xfrm rot="20087824">
            <a:off x="11702148" y="6653864"/>
            <a:ext cx="334407" cy="22788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740372</xdr:colOff>
      <xdr:row>13</xdr:row>
      <xdr:rowOff>138137</xdr:rowOff>
    </xdr:from>
    <xdr:to>
      <xdr:col>6</xdr:col>
      <xdr:colOff>529497</xdr:colOff>
      <xdr:row>16</xdr:row>
      <xdr:rowOff>249738</xdr:rowOff>
    </xdr:to>
    <xdr:grpSp>
      <xdr:nvGrpSpPr>
        <xdr:cNvPr id="30" name="Группа 29">
          <a:extLst>
            <a:ext uri="{FF2B5EF4-FFF2-40B4-BE49-F238E27FC236}">
              <a16:creationId xmlns:a16="http://schemas.microsoft.com/office/drawing/2014/main" id="{00000000-0008-0000-0200-00001E000000}"/>
            </a:ext>
          </a:extLst>
        </xdr:cNvPr>
        <xdr:cNvGrpSpPr/>
      </xdr:nvGrpSpPr>
      <xdr:grpSpPr>
        <a:xfrm>
          <a:off x="3486747" y="3281387"/>
          <a:ext cx="1440125" cy="1572101"/>
          <a:chOff x="8250980" y="3293456"/>
          <a:chExt cx="1428062" cy="1559923"/>
        </a:xfrm>
      </xdr:grpSpPr>
      <xdr:pic>
        <xdr:nvPicPr>
          <xdr:cNvPr id="91" name="Рисунок 90">
            <a:extLst>
              <a:ext uri="{FF2B5EF4-FFF2-40B4-BE49-F238E27FC236}">
                <a16:creationId xmlns:a16="http://schemas.microsoft.com/office/drawing/2014/main" id="{00000000-0008-0000-0200-00005B000000}"/>
              </a:ext>
            </a:extLst>
          </xdr:cNvPr>
          <xdr:cNvPicPr>
            <a:picLocks noChangeAspect="1"/>
          </xdr:cNvPicPr>
        </xdr:nvPicPr>
        <xdr:blipFill>
          <a:blip xmlns:r="http://schemas.openxmlformats.org/officeDocument/2006/relationships" r:embed="rId41" cstate="print"/>
          <a:stretch>
            <a:fillRect/>
          </a:stretch>
        </xdr:blipFill>
        <xdr:spPr>
          <a:xfrm>
            <a:off x="8250980" y="3390893"/>
            <a:ext cx="1275689" cy="1462486"/>
          </a:xfrm>
          <a:prstGeom prst="rect">
            <a:avLst/>
          </a:prstGeom>
        </xdr:spPr>
      </xdr:pic>
      <xdr:pic>
        <xdr:nvPicPr>
          <xdr:cNvPr id="66" name="Рисунок 65">
            <a:extLst>
              <a:ext uri="{FF2B5EF4-FFF2-40B4-BE49-F238E27FC236}">
                <a16:creationId xmlns:a16="http://schemas.microsoft.com/office/drawing/2014/main" id="{00000000-0008-0000-0200-000042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4155" t="30014" r="56669" b="62346"/>
          <a:stretch/>
        </xdr:blipFill>
        <xdr:spPr bwMode="auto">
          <a:xfrm rot="16768808">
            <a:off x="9386442" y="3650873"/>
            <a:ext cx="388025" cy="197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Рисунок 104">
            <a:extLst>
              <a:ext uri="{FF2B5EF4-FFF2-40B4-BE49-F238E27FC236}">
                <a16:creationId xmlns:a16="http://schemas.microsoft.com/office/drawing/2014/main" id="{00000000-0008-0000-0200-000069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4155" t="30014" r="56669" b="62346"/>
          <a:stretch/>
        </xdr:blipFill>
        <xdr:spPr bwMode="auto">
          <a:xfrm rot="219606">
            <a:off x="8751003" y="3293456"/>
            <a:ext cx="387439" cy="198354"/>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732164</xdr:colOff>
      <xdr:row>21</xdr:row>
      <xdr:rowOff>155354</xdr:rowOff>
    </xdr:from>
    <xdr:to>
      <xdr:col>15</xdr:col>
      <xdr:colOff>127110</xdr:colOff>
      <xdr:row>24</xdr:row>
      <xdr:rowOff>279482</xdr:rowOff>
    </xdr:to>
    <xdr:grpSp>
      <xdr:nvGrpSpPr>
        <xdr:cNvPr id="37" name="Группа 36">
          <a:extLst>
            <a:ext uri="{FF2B5EF4-FFF2-40B4-BE49-F238E27FC236}">
              <a16:creationId xmlns:a16="http://schemas.microsoft.com/office/drawing/2014/main" id="{00000000-0008-0000-0200-000025000000}"/>
            </a:ext>
          </a:extLst>
        </xdr:cNvPr>
        <xdr:cNvGrpSpPr/>
      </xdr:nvGrpSpPr>
      <xdr:grpSpPr>
        <a:xfrm>
          <a:off x="10082539" y="6092604"/>
          <a:ext cx="1871446" cy="1743378"/>
          <a:chOff x="3113414" y="9037417"/>
          <a:chExt cx="1859539" cy="1743378"/>
        </a:xfrm>
      </xdr:grpSpPr>
      <xdr:pic>
        <xdr:nvPicPr>
          <xdr:cNvPr id="7" name="Рисунок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53" cstate="print"/>
          <a:stretch>
            <a:fillRect/>
          </a:stretch>
        </xdr:blipFill>
        <xdr:spPr>
          <a:xfrm>
            <a:off x="3113414" y="9037417"/>
            <a:ext cx="1859539" cy="1743378"/>
          </a:xfrm>
          <a:prstGeom prst="rect">
            <a:avLst/>
          </a:prstGeom>
        </xdr:spPr>
      </xdr:pic>
      <xdr:pic>
        <xdr:nvPicPr>
          <xdr:cNvPr id="107" name="Рисунок 106">
            <a:extLst>
              <a:ext uri="{FF2B5EF4-FFF2-40B4-BE49-F238E27FC236}">
                <a16:creationId xmlns:a16="http://schemas.microsoft.com/office/drawing/2014/main" id="{00000000-0008-0000-0200-00006B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1615461">
            <a:off x="4472940" y="9069229"/>
            <a:ext cx="356687" cy="21174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Рисунок 107">
            <a:extLst>
              <a:ext uri="{FF2B5EF4-FFF2-40B4-BE49-F238E27FC236}">
                <a16:creationId xmlns:a16="http://schemas.microsoft.com/office/drawing/2014/main" id="{00000000-0008-0000-0200-00006C000000}"/>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47789" t="40813" r="43706" b="51091"/>
          <a:stretch/>
        </xdr:blipFill>
        <xdr:spPr bwMode="auto">
          <a:xfrm rot="20520604">
            <a:off x="3485198" y="9061608"/>
            <a:ext cx="392712" cy="22745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13</xdr:col>
      <xdr:colOff>729626</xdr:colOff>
      <xdr:row>38</xdr:row>
      <xdr:rowOff>89603</xdr:rowOff>
    </xdr:from>
    <xdr:to>
      <xdr:col>15</xdr:col>
      <xdr:colOff>783164</xdr:colOff>
      <xdr:row>42</xdr:row>
      <xdr:rowOff>3474</xdr:rowOff>
    </xdr:to>
    <xdr:pic>
      <xdr:nvPicPr>
        <xdr:cNvPr id="40" name="Рисунок 39">
          <a:extLst>
            <a:ext uri="{FF2B5EF4-FFF2-40B4-BE49-F238E27FC236}">
              <a16:creationId xmlns:a16="http://schemas.microsoft.com/office/drawing/2014/main" id="{00000000-0008-0000-0200-000028000000}"/>
            </a:ext>
          </a:extLst>
        </xdr:cNvPr>
        <xdr:cNvPicPr>
          <a:picLocks noChangeAspect="1"/>
        </xdr:cNvPicPr>
      </xdr:nvPicPr>
      <xdr:blipFill>
        <a:blip xmlns:r="http://schemas.openxmlformats.org/officeDocument/2006/relationships" r:embed="rId55" cstate="print"/>
        <a:stretch>
          <a:fillRect/>
        </a:stretch>
      </xdr:blipFill>
      <xdr:spPr>
        <a:xfrm>
          <a:off x="10847293" y="11921770"/>
          <a:ext cx="1693954" cy="904925"/>
        </a:xfrm>
        <a:prstGeom prst="rect">
          <a:avLst/>
        </a:prstGeom>
      </xdr:spPr>
    </xdr:pic>
    <xdr:clientData/>
  </xdr:twoCellAnchor>
  <xdr:twoCellAnchor editAs="oneCell">
    <xdr:from>
      <xdr:col>13</xdr:col>
      <xdr:colOff>740833</xdr:colOff>
      <xdr:row>43</xdr:row>
      <xdr:rowOff>121709</xdr:rowOff>
    </xdr:from>
    <xdr:to>
      <xdr:col>15</xdr:col>
      <xdr:colOff>771619</xdr:colOff>
      <xdr:row>45</xdr:row>
      <xdr:rowOff>220893</xdr:rowOff>
    </xdr:to>
    <xdr:pic>
      <xdr:nvPicPr>
        <xdr:cNvPr id="41" name="Рисунок 40">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56" cstate="print"/>
        <a:stretch>
          <a:fillRect/>
        </a:stretch>
      </xdr:blipFill>
      <xdr:spPr>
        <a:xfrm>
          <a:off x="10858500" y="13197417"/>
          <a:ext cx="1671202" cy="898226"/>
        </a:xfrm>
        <a:prstGeom prst="rect">
          <a:avLst/>
        </a:prstGeom>
      </xdr:spPr>
    </xdr:pic>
    <xdr:clientData/>
  </xdr:twoCellAnchor>
  <xdr:twoCellAnchor editAs="oneCell">
    <xdr:from>
      <xdr:col>13</xdr:col>
      <xdr:colOff>539759</xdr:colOff>
      <xdr:row>48</xdr:row>
      <xdr:rowOff>253998</xdr:rowOff>
    </xdr:from>
    <xdr:to>
      <xdr:col>15</xdr:col>
      <xdr:colOff>376786</xdr:colOff>
      <xdr:row>53</xdr:row>
      <xdr:rowOff>36486</xdr:rowOff>
    </xdr:to>
    <xdr:pic>
      <xdr:nvPicPr>
        <xdr:cNvPr id="42" name="Рисунок 41">
          <a:extLst>
            <a:ext uri="{FF2B5EF4-FFF2-40B4-BE49-F238E27FC236}">
              <a16:creationId xmlns:a16="http://schemas.microsoft.com/office/drawing/2014/main" id="{00000000-0008-0000-0200-00002A000000}"/>
            </a:ext>
          </a:extLst>
        </xdr:cNvPr>
        <xdr:cNvPicPr>
          <a:picLocks noChangeAspect="1"/>
        </xdr:cNvPicPr>
      </xdr:nvPicPr>
      <xdr:blipFill>
        <a:blip xmlns:r="http://schemas.openxmlformats.org/officeDocument/2006/relationships" r:embed="rId57" cstate="print"/>
        <a:stretch>
          <a:fillRect/>
        </a:stretch>
      </xdr:blipFill>
      <xdr:spPr>
        <a:xfrm>
          <a:off x="10657426" y="14911915"/>
          <a:ext cx="1477443" cy="2237821"/>
        </a:xfrm>
        <a:prstGeom prst="rect">
          <a:avLst/>
        </a:prstGeom>
      </xdr:spPr>
    </xdr:pic>
    <xdr:clientData/>
  </xdr:twoCellAnchor>
  <xdr:twoCellAnchor editAs="oneCell">
    <xdr:from>
      <xdr:col>1</xdr:col>
      <xdr:colOff>190500</xdr:colOff>
      <xdr:row>58</xdr:row>
      <xdr:rowOff>291941</xdr:rowOff>
    </xdr:from>
    <xdr:to>
      <xdr:col>2</xdr:col>
      <xdr:colOff>503465</xdr:colOff>
      <xdr:row>60</xdr:row>
      <xdr:rowOff>43409</xdr:rowOff>
    </xdr:to>
    <xdr:pic>
      <xdr:nvPicPr>
        <xdr:cNvPr id="12" name="Рисунок 11">
          <a:extLst>
            <a:ext uri="{FF2B5EF4-FFF2-40B4-BE49-F238E27FC236}">
              <a16:creationId xmlns:a16="http://schemas.microsoft.com/office/drawing/2014/main" id="{00000000-0008-0000-0200-00000C000000}"/>
            </a:ext>
          </a:extLst>
        </xdr:cNvPr>
        <xdr:cNvPicPr>
          <a:picLocks noChangeAspect="1"/>
        </xdr:cNvPicPr>
      </xdr:nvPicPr>
      <xdr:blipFill>
        <a:blip xmlns:r="http://schemas.openxmlformats.org/officeDocument/2006/relationships" r:embed="rId58" cstate="print"/>
        <a:stretch>
          <a:fillRect/>
        </a:stretch>
      </xdr:blipFill>
      <xdr:spPr>
        <a:xfrm>
          <a:off x="462643" y="18430262"/>
          <a:ext cx="1129393" cy="758397"/>
        </a:xfrm>
        <a:prstGeom prst="rect">
          <a:avLst/>
        </a:prstGeom>
      </xdr:spPr>
    </xdr:pic>
    <xdr:clientData/>
  </xdr:twoCellAnchor>
  <xdr:twoCellAnchor>
    <xdr:from>
      <xdr:col>1</xdr:col>
      <xdr:colOff>535783</xdr:colOff>
      <xdr:row>29</xdr:row>
      <xdr:rowOff>36620</xdr:rowOff>
    </xdr:from>
    <xdr:to>
      <xdr:col>3</xdr:col>
      <xdr:colOff>534136</xdr:colOff>
      <xdr:row>33</xdr:row>
      <xdr:rowOff>161529</xdr:rowOff>
    </xdr:to>
    <xdr:grpSp>
      <xdr:nvGrpSpPr>
        <xdr:cNvPr id="6" name="Группа 5">
          <a:extLst>
            <a:ext uri="{FF2B5EF4-FFF2-40B4-BE49-F238E27FC236}">
              <a16:creationId xmlns:a16="http://schemas.microsoft.com/office/drawing/2014/main" id="{00000000-0008-0000-0200-000006000000}"/>
            </a:ext>
          </a:extLst>
        </xdr:cNvPr>
        <xdr:cNvGrpSpPr/>
      </xdr:nvGrpSpPr>
      <xdr:grpSpPr>
        <a:xfrm>
          <a:off x="805658" y="8958370"/>
          <a:ext cx="1649353" cy="1855284"/>
          <a:chOff x="811507" y="8887977"/>
          <a:chExt cx="1633895" cy="1829383"/>
        </a:xfrm>
      </xdr:grpSpPr>
      <xdr:pic>
        <xdr:nvPicPr>
          <xdr:cNvPr id="3" name="Рисунок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59" cstate="print"/>
          <a:stretch>
            <a:fillRect/>
          </a:stretch>
        </xdr:blipFill>
        <xdr:spPr>
          <a:xfrm>
            <a:off x="811507" y="8910887"/>
            <a:ext cx="1633895" cy="1806473"/>
          </a:xfrm>
          <a:prstGeom prst="rect">
            <a:avLst/>
          </a:prstGeom>
        </xdr:spPr>
      </xdr:pic>
      <xdr:pic>
        <xdr:nvPicPr>
          <xdr:cNvPr id="109" name="Рисунок 108">
            <a:extLst>
              <a:ext uri="{FF2B5EF4-FFF2-40B4-BE49-F238E27FC236}">
                <a16:creationId xmlns:a16="http://schemas.microsoft.com/office/drawing/2014/main" id="{00000000-0008-0000-0200-00006D000000}"/>
              </a:ext>
            </a:extLst>
          </xdr:cNvPr>
          <xdr:cNvPicPr>
            <a:picLocks noChangeAspect="1" noChangeArrowheads="1"/>
          </xdr:cNvPicPr>
        </xdr:nvPicPr>
        <xdr:blipFill rotWithShape="1">
          <a:blip xmlns:r="http://schemas.openxmlformats.org/officeDocument/2006/relationships" r:embed="rId42" cstate="print">
            <a:extLst>
              <a:ext uri="{28A0092B-C50C-407E-A947-70E740481C1C}">
                <a14:useLocalDpi xmlns:a14="http://schemas.microsoft.com/office/drawing/2010/main" val="0"/>
              </a:ext>
            </a:extLst>
          </a:blip>
          <a:srcRect l="34940" t="63197" r="57097" b="29237"/>
          <a:stretch/>
        </xdr:blipFill>
        <xdr:spPr bwMode="auto">
          <a:xfrm rot="1561293">
            <a:off x="1829345" y="8987534"/>
            <a:ext cx="354080" cy="20614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Рисунок 114">
            <a:extLst>
              <a:ext uri="{FF2B5EF4-FFF2-40B4-BE49-F238E27FC236}">
                <a16:creationId xmlns:a16="http://schemas.microsoft.com/office/drawing/2014/main" id="{00000000-0008-0000-0200-000073000000}"/>
              </a:ext>
            </a:extLst>
          </xdr:cNvPr>
          <xdr:cNvPicPr>
            <a:picLocks noChangeAspect="1" noChangeArrowheads="1"/>
          </xdr:cNvPicPr>
        </xdr:nvPicPr>
        <xdr:blipFill rotWithShape="1">
          <a:blip xmlns:r="http://schemas.openxmlformats.org/officeDocument/2006/relationships" r:embed="rId44" cstate="print">
            <a:extLst>
              <a:ext uri="{28A0092B-C50C-407E-A947-70E740481C1C}">
                <a14:useLocalDpi xmlns:a14="http://schemas.microsoft.com/office/drawing/2010/main" val="0"/>
              </a:ext>
            </a:extLst>
          </a:blip>
          <a:srcRect l="34155" t="30014" r="56669" b="62346"/>
          <a:stretch/>
        </xdr:blipFill>
        <xdr:spPr bwMode="auto">
          <a:xfrm rot="20515974">
            <a:off x="941863" y="8887977"/>
            <a:ext cx="383414" cy="1988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557894</xdr:colOff>
      <xdr:row>29</xdr:row>
      <xdr:rowOff>231323</xdr:rowOff>
    </xdr:from>
    <xdr:to>
      <xdr:col>9</xdr:col>
      <xdr:colOff>208856</xdr:colOff>
      <xdr:row>32</xdr:row>
      <xdr:rowOff>898072</xdr:rowOff>
    </xdr:to>
    <xdr:pic>
      <xdr:nvPicPr>
        <xdr:cNvPr id="99" name="Рисунок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60" cstate="print">
          <a:extLst>
            <a:ext uri="{28A0092B-C50C-407E-A947-70E740481C1C}">
              <a14:useLocalDpi xmlns:a14="http://schemas.microsoft.com/office/drawing/2010/main" val="0"/>
            </a:ext>
          </a:extLst>
        </a:blip>
        <a:srcRect/>
        <a:stretch>
          <a:fillRect/>
        </a:stretch>
      </xdr:blipFill>
      <xdr:spPr bwMode="auto">
        <a:xfrm>
          <a:off x="6545037" y="9062359"/>
          <a:ext cx="467390" cy="14015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136071</xdr:colOff>
      <xdr:row>12</xdr:row>
      <xdr:rowOff>190500</xdr:rowOff>
    </xdr:from>
    <xdr:to>
      <xdr:col>7</xdr:col>
      <xdr:colOff>618683</xdr:colOff>
      <xdr:row>14</xdr:row>
      <xdr:rowOff>188233</xdr:rowOff>
    </xdr:to>
    <xdr:pic>
      <xdr:nvPicPr>
        <xdr:cNvPr id="112" name="Рисунок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5306785" y="3075214"/>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204107</xdr:colOff>
      <xdr:row>12</xdr:row>
      <xdr:rowOff>190501</xdr:rowOff>
    </xdr:from>
    <xdr:to>
      <xdr:col>11</xdr:col>
      <xdr:colOff>686719</xdr:colOff>
      <xdr:row>14</xdr:row>
      <xdr:rowOff>188234</xdr:rowOff>
    </xdr:to>
    <xdr:pic>
      <xdr:nvPicPr>
        <xdr:cNvPr id="113" name="Рисунок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8640536" y="3075215"/>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204108</xdr:colOff>
      <xdr:row>12</xdr:row>
      <xdr:rowOff>176893</xdr:rowOff>
    </xdr:from>
    <xdr:to>
      <xdr:col>15</xdr:col>
      <xdr:colOff>686720</xdr:colOff>
      <xdr:row>14</xdr:row>
      <xdr:rowOff>174626</xdr:rowOff>
    </xdr:to>
    <xdr:pic>
      <xdr:nvPicPr>
        <xdr:cNvPr id="117" name="Рисунок 116">
          <a:extLst>
            <a:ext uri="{FF2B5EF4-FFF2-40B4-BE49-F238E27FC236}">
              <a16:creationId xmlns:a16="http://schemas.microsoft.com/office/drawing/2014/main" id="{00000000-0008-0000-0200-000075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11906251" y="3061607"/>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163286</xdr:colOff>
      <xdr:row>20</xdr:row>
      <xdr:rowOff>149679</xdr:rowOff>
    </xdr:from>
    <xdr:to>
      <xdr:col>7</xdr:col>
      <xdr:colOff>645898</xdr:colOff>
      <xdr:row>22</xdr:row>
      <xdr:rowOff>147412</xdr:rowOff>
    </xdr:to>
    <xdr:pic>
      <xdr:nvPicPr>
        <xdr:cNvPr id="120" name="Рисунок 119">
          <a:extLst>
            <a:ext uri="{FF2B5EF4-FFF2-40B4-BE49-F238E27FC236}">
              <a16:creationId xmlns:a16="http://schemas.microsoft.com/office/drawing/2014/main" id="{00000000-0008-0000-0200-000078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5334000" y="5796643"/>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204108</xdr:colOff>
      <xdr:row>56</xdr:row>
      <xdr:rowOff>204107</xdr:rowOff>
    </xdr:from>
    <xdr:to>
      <xdr:col>3</xdr:col>
      <xdr:colOff>686720</xdr:colOff>
      <xdr:row>58</xdr:row>
      <xdr:rowOff>365126</xdr:rowOff>
    </xdr:to>
    <xdr:pic>
      <xdr:nvPicPr>
        <xdr:cNvPr id="121" name="Рисунок 120">
          <a:extLst>
            <a:ext uri="{FF2B5EF4-FFF2-40B4-BE49-F238E27FC236}">
              <a16:creationId xmlns:a16="http://schemas.microsoft.com/office/drawing/2014/main" id="{00000000-0008-0000-0200-000079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109108" y="18015857"/>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231321</xdr:colOff>
      <xdr:row>56</xdr:row>
      <xdr:rowOff>176892</xdr:rowOff>
    </xdr:from>
    <xdr:to>
      <xdr:col>6</xdr:col>
      <xdr:colOff>713933</xdr:colOff>
      <xdr:row>58</xdr:row>
      <xdr:rowOff>337911</xdr:rowOff>
    </xdr:to>
    <xdr:pic>
      <xdr:nvPicPr>
        <xdr:cNvPr id="122" name="Рисунок 121">
          <a:extLst>
            <a:ext uri="{FF2B5EF4-FFF2-40B4-BE49-F238E27FC236}">
              <a16:creationId xmlns:a16="http://schemas.microsoft.com/office/drawing/2014/main" id="{00000000-0008-0000-0200-00007A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4585607" y="17988642"/>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127000</xdr:colOff>
      <xdr:row>37</xdr:row>
      <xdr:rowOff>142875</xdr:rowOff>
    </xdr:from>
    <xdr:to>
      <xdr:col>12</xdr:col>
      <xdr:colOff>609612</xdr:colOff>
      <xdr:row>39</xdr:row>
      <xdr:rowOff>113394</xdr:rowOff>
    </xdr:to>
    <xdr:pic>
      <xdr:nvPicPr>
        <xdr:cNvPr id="96" name="Рисунок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9477375" y="11811000"/>
          <a:ext cx="482612" cy="4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254000</xdr:colOff>
      <xdr:row>37</xdr:row>
      <xdr:rowOff>190500</xdr:rowOff>
    </xdr:from>
    <xdr:to>
      <xdr:col>3</xdr:col>
      <xdr:colOff>736612</xdr:colOff>
      <xdr:row>39</xdr:row>
      <xdr:rowOff>161019</xdr:rowOff>
    </xdr:to>
    <xdr:pic>
      <xdr:nvPicPr>
        <xdr:cNvPr id="111" name="Рисунок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61" cstate="print">
          <a:extLst>
            <a:ext uri="{28A0092B-C50C-407E-A947-70E740481C1C}">
              <a14:useLocalDpi xmlns:a14="http://schemas.microsoft.com/office/drawing/2010/main" val="0"/>
            </a:ext>
          </a:extLst>
        </a:blip>
        <a:srcRect/>
        <a:stretch>
          <a:fillRect/>
        </a:stretch>
      </xdr:blipFill>
      <xdr:spPr bwMode="auto">
        <a:xfrm>
          <a:off x="2174875" y="11858625"/>
          <a:ext cx="482612" cy="4785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365125</xdr:colOff>
      <xdr:row>2</xdr:row>
      <xdr:rowOff>222250</xdr:rowOff>
    </xdr:from>
    <xdr:to>
      <xdr:col>4</xdr:col>
      <xdr:colOff>429144</xdr:colOff>
      <xdr:row>5</xdr:row>
      <xdr:rowOff>238125</xdr:rowOff>
    </xdr:to>
    <xdr:pic>
      <xdr:nvPicPr>
        <xdr:cNvPr id="92" name="Рисунок 13">
          <a:extLst>
            <a:ext uri="{FF2B5EF4-FFF2-40B4-BE49-F238E27FC236}">
              <a16:creationId xmlns:a16="http://schemas.microsoft.com/office/drawing/2014/main" id="{964CAB55-58A8-401C-A427-FF95933A2392}"/>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35000" y="539750"/>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244930</xdr:colOff>
      <xdr:row>12</xdr:row>
      <xdr:rowOff>262611</xdr:rowOff>
    </xdr:from>
    <xdr:to>
      <xdr:col>3</xdr:col>
      <xdr:colOff>699394</xdr:colOff>
      <xdr:row>17</xdr:row>
      <xdr:rowOff>285749</xdr:rowOff>
    </xdr:to>
    <xdr:pic>
      <xdr:nvPicPr>
        <xdr:cNvPr id="98" name="Рисунок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 cstate="print"/>
        <a:stretch>
          <a:fillRect/>
        </a:stretch>
      </xdr:blipFill>
      <xdr:spPr>
        <a:xfrm>
          <a:off x="435430" y="3160932"/>
          <a:ext cx="2468321" cy="1941746"/>
        </a:xfrm>
        <a:prstGeom prst="rect">
          <a:avLst/>
        </a:prstGeom>
      </xdr:spPr>
    </xdr:pic>
    <xdr:clientData/>
  </xdr:twoCellAnchor>
  <xdr:twoCellAnchor>
    <xdr:from>
      <xdr:col>4</xdr:col>
      <xdr:colOff>571498</xdr:colOff>
      <xdr:row>14</xdr:row>
      <xdr:rowOff>63421</xdr:rowOff>
    </xdr:from>
    <xdr:to>
      <xdr:col>7</xdr:col>
      <xdr:colOff>747876</xdr:colOff>
      <xdr:row>20</xdr:row>
      <xdr:rowOff>116416</xdr:rowOff>
    </xdr:to>
    <xdr:grpSp>
      <xdr:nvGrpSpPr>
        <xdr:cNvPr id="16" name="Группа 15">
          <a:extLst>
            <a:ext uri="{FF2B5EF4-FFF2-40B4-BE49-F238E27FC236}">
              <a16:creationId xmlns:a16="http://schemas.microsoft.com/office/drawing/2014/main" id="{00000000-0008-0000-0300-000010000000}"/>
            </a:ext>
          </a:extLst>
        </xdr:cNvPr>
        <xdr:cNvGrpSpPr/>
      </xdr:nvGrpSpPr>
      <xdr:grpSpPr>
        <a:xfrm>
          <a:off x="3695698" y="3568621"/>
          <a:ext cx="3110078" cy="2319945"/>
          <a:chOff x="3682998" y="3471254"/>
          <a:chExt cx="3097378" cy="2286079"/>
        </a:xfrm>
      </xdr:grpSpPr>
      <xdr:pic>
        <xdr:nvPicPr>
          <xdr:cNvPr id="9" name="Рисунок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2" cstate="print"/>
          <a:stretch>
            <a:fillRect/>
          </a:stretch>
        </xdr:blipFill>
        <xdr:spPr>
          <a:xfrm>
            <a:off x="3682998" y="3471254"/>
            <a:ext cx="2857500" cy="2064544"/>
          </a:xfrm>
          <a:prstGeom prst="rect">
            <a:avLst/>
          </a:prstGeom>
        </xdr:spPr>
      </xdr:pic>
      <xdr:pic>
        <xdr:nvPicPr>
          <xdr:cNvPr id="102" name="Рисунок 101">
            <a:extLst>
              <a:ext uri="{FF2B5EF4-FFF2-40B4-BE49-F238E27FC236}">
                <a16:creationId xmlns:a16="http://schemas.microsoft.com/office/drawing/2014/main" id="{00000000-0008-0000-0300-00006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967486" y="5535082"/>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 name="Рисунок 107">
            <a:extLst>
              <a:ext uri="{FF2B5EF4-FFF2-40B4-BE49-F238E27FC236}">
                <a16:creationId xmlns:a16="http://schemas.microsoft.com/office/drawing/2014/main" id="{00000000-0008-0000-0300-00006C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4248633" y="3492474"/>
            <a:ext cx="469933" cy="25742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 name="Рисунок 108">
            <a:extLst>
              <a:ext uri="{FF2B5EF4-FFF2-40B4-BE49-F238E27FC236}">
                <a16:creationId xmlns:a16="http://schemas.microsoft.com/office/drawing/2014/main" id="{00000000-0008-0000-0300-00006D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1458347">
            <a:off x="5755036" y="3643262"/>
            <a:ext cx="470914"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Рисунок 109">
            <a:extLst>
              <a:ext uri="{FF2B5EF4-FFF2-40B4-BE49-F238E27FC236}">
                <a16:creationId xmlns:a16="http://schemas.microsoft.com/office/drawing/2014/main" id="{00000000-0008-0000-0300-00006E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5795928" y="4086492"/>
            <a:ext cx="414745" cy="2387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Рисунок 110">
            <a:extLst>
              <a:ext uri="{FF2B5EF4-FFF2-40B4-BE49-F238E27FC236}">
                <a16:creationId xmlns:a16="http://schemas.microsoft.com/office/drawing/2014/main" id="{00000000-0008-0000-0300-00006F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3850107" y="3959520"/>
            <a:ext cx="421784" cy="1973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666751</xdr:colOff>
      <xdr:row>14</xdr:row>
      <xdr:rowOff>39222</xdr:rowOff>
    </xdr:from>
    <xdr:to>
      <xdr:col>11</xdr:col>
      <xdr:colOff>938375</xdr:colOff>
      <xdr:row>19</xdr:row>
      <xdr:rowOff>223300</xdr:rowOff>
    </xdr:to>
    <xdr:grpSp>
      <xdr:nvGrpSpPr>
        <xdr:cNvPr id="17" name="Группа 16">
          <a:extLst>
            <a:ext uri="{FF2B5EF4-FFF2-40B4-BE49-F238E27FC236}">
              <a16:creationId xmlns:a16="http://schemas.microsoft.com/office/drawing/2014/main" id="{00000000-0008-0000-0300-000011000000}"/>
            </a:ext>
          </a:extLst>
        </xdr:cNvPr>
        <xdr:cNvGrpSpPr/>
      </xdr:nvGrpSpPr>
      <xdr:grpSpPr>
        <a:xfrm>
          <a:off x="7543801" y="3544422"/>
          <a:ext cx="3205324" cy="2203378"/>
          <a:chOff x="7514168" y="3447055"/>
          <a:chExt cx="3192624" cy="2173745"/>
        </a:xfrm>
      </xdr:grpSpPr>
      <xdr:pic>
        <xdr:nvPicPr>
          <xdr:cNvPr id="8" name="Рисунок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7" cstate="print"/>
          <a:stretch>
            <a:fillRect/>
          </a:stretch>
        </xdr:blipFill>
        <xdr:spPr>
          <a:xfrm>
            <a:off x="7514168" y="3447055"/>
            <a:ext cx="3111499" cy="2014696"/>
          </a:xfrm>
          <a:prstGeom prst="rect">
            <a:avLst/>
          </a:prstGeom>
        </xdr:spPr>
      </xdr:pic>
      <xdr:pic>
        <xdr:nvPicPr>
          <xdr:cNvPr id="112" name="Рисунок 111">
            <a:extLst>
              <a:ext uri="{FF2B5EF4-FFF2-40B4-BE49-F238E27FC236}">
                <a16:creationId xmlns:a16="http://schemas.microsoft.com/office/drawing/2014/main" id="{00000000-0008-0000-0300-000070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8222988" y="3522454"/>
            <a:ext cx="465861" cy="2346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Рисунок 112">
            <a:extLst>
              <a:ext uri="{FF2B5EF4-FFF2-40B4-BE49-F238E27FC236}">
                <a16:creationId xmlns:a16="http://schemas.microsoft.com/office/drawing/2014/main" id="{00000000-0008-0000-0300-000071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1458347">
            <a:off x="9846090" y="3600573"/>
            <a:ext cx="458344" cy="25621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 name="Рисунок 113">
            <a:extLst>
              <a:ext uri="{FF2B5EF4-FFF2-40B4-BE49-F238E27FC236}">
                <a16:creationId xmlns:a16="http://schemas.microsoft.com/office/drawing/2014/main" id="{00000000-0008-0000-0300-000072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9939783" y="4034537"/>
            <a:ext cx="413782" cy="23872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 name="Рисунок 114">
            <a:extLst>
              <a:ext uri="{FF2B5EF4-FFF2-40B4-BE49-F238E27FC236}">
                <a16:creationId xmlns:a16="http://schemas.microsoft.com/office/drawing/2014/main" id="{00000000-0008-0000-0300-000073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7646638" y="4002816"/>
            <a:ext cx="421783" cy="19732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Рисунок 133">
            <a:extLst>
              <a:ext uri="{FF2B5EF4-FFF2-40B4-BE49-F238E27FC236}">
                <a16:creationId xmlns:a16="http://schemas.microsoft.com/office/drawing/2014/main" id="{00000000-0008-0000-0300-000086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9893902" y="5398549"/>
            <a:ext cx="812890" cy="2222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232832</xdr:colOff>
      <xdr:row>14</xdr:row>
      <xdr:rowOff>10585</xdr:rowOff>
    </xdr:from>
    <xdr:to>
      <xdr:col>15</xdr:col>
      <xdr:colOff>719844</xdr:colOff>
      <xdr:row>19</xdr:row>
      <xdr:rowOff>233891</xdr:rowOff>
    </xdr:to>
    <xdr:grpSp>
      <xdr:nvGrpSpPr>
        <xdr:cNvPr id="18" name="Группа 17">
          <a:extLst>
            <a:ext uri="{FF2B5EF4-FFF2-40B4-BE49-F238E27FC236}">
              <a16:creationId xmlns:a16="http://schemas.microsoft.com/office/drawing/2014/main" id="{00000000-0008-0000-0300-000012000000}"/>
            </a:ext>
          </a:extLst>
        </xdr:cNvPr>
        <xdr:cNvGrpSpPr/>
      </xdr:nvGrpSpPr>
      <xdr:grpSpPr>
        <a:xfrm>
          <a:off x="11243732" y="3515785"/>
          <a:ext cx="3230212" cy="2242606"/>
          <a:chOff x="11197165" y="3418418"/>
          <a:chExt cx="3408012" cy="2212973"/>
        </a:xfrm>
      </xdr:grpSpPr>
      <xdr:pic>
        <xdr:nvPicPr>
          <xdr:cNvPr id="7" name="Рисунок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9" cstate="print"/>
          <a:stretch>
            <a:fillRect/>
          </a:stretch>
        </xdr:blipFill>
        <xdr:spPr>
          <a:xfrm>
            <a:off x="11197165" y="3418418"/>
            <a:ext cx="3408012" cy="2024308"/>
          </a:xfrm>
          <a:prstGeom prst="rect">
            <a:avLst/>
          </a:prstGeom>
        </xdr:spPr>
      </xdr:pic>
      <xdr:pic>
        <xdr:nvPicPr>
          <xdr:cNvPr id="116" name="Рисунок 115">
            <a:extLst>
              <a:ext uri="{FF2B5EF4-FFF2-40B4-BE49-F238E27FC236}">
                <a16:creationId xmlns:a16="http://schemas.microsoft.com/office/drawing/2014/main" id="{00000000-0008-0000-0300-000074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2121140" y="3521971"/>
            <a:ext cx="455487" cy="1876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Рисунок 116">
            <a:extLst>
              <a:ext uri="{FF2B5EF4-FFF2-40B4-BE49-F238E27FC236}">
                <a16:creationId xmlns:a16="http://schemas.microsoft.com/office/drawing/2014/main" id="{00000000-0008-0000-0300-000075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1458347">
            <a:off x="13825035" y="3579549"/>
            <a:ext cx="455549" cy="2562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Рисунок 117">
            <a:extLst>
              <a:ext uri="{FF2B5EF4-FFF2-40B4-BE49-F238E27FC236}">
                <a16:creationId xmlns:a16="http://schemas.microsoft.com/office/drawing/2014/main" id="{00000000-0008-0000-0300-000076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13944536" y="3995564"/>
            <a:ext cx="400256" cy="23758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Рисунок 118">
            <a:extLst>
              <a:ext uri="{FF2B5EF4-FFF2-40B4-BE49-F238E27FC236}">
                <a16:creationId xmlns:a16="http://schemas.microsoft.com/office/drawing/2014/main" id="{00000000-0008-0000-0300-000077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11364194" y="4038564"/>
            <a:ext cx="407065" cy="19638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Рисунок 134">
            <a:extLst>
              <a:ext uri="{FF2B5EF4-FFF2-40B4-BE49-F238E27FC236}">
                <a16:creationId xmlns:a16="http://schemas.microsoft.com/office/drawing/2014/main" id="{00000000-0008-0000-0300-000087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746238" y="5409140"/>
            <a:ext cx="812890" cy="2222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42333</xdr:colOff>
      <xdr:row>24</xdr:row>
      <xdr:rowOff>158051</xdr:rowOff>
    </xdr:from>
    <xdr:to>
      <xdr:col>3</xdr:col>
      <xdr:colOff>867831</xdr:colOff>
      <xdr:row>28</xdr:row>
      <xdr:rowOff>361673</xdr:rowOff>
    </xdr:to>
    <xdr:grpSp>
      <xdr:nvGrpSpPr>
        <xdr:cNvPr id="1155" name="Группа 1154">
          <a:extLst>
            <a:ext uri="{FF2B5EF4-FFF2-40B4-BE49-F238E27FC236}">
              <a16:creationId xmlns:a16="http://schemas.microsoft.com/office/drawing/2014/main" id="{00000000-0008-0000-0300-000083040000}"/>
            </a:ext>
          </a:extLst>
        </xdr:cNvPr>
        <xdr:cNvGrpSpPr/>
      </xdr:nvGrpSpPr>
      <xdr:grpSpPr>
        <a:xfrm>
          <a:off x="232833" y="6997001"/>
          <a:ext cx="2844798" cy="1956222"/>
          <a:chOff x="232833" y="6846718"/>
          <a:chExt cx="2836331" cy="1928705"/>
        </a:xfrm>
      </xdr:grpSpPr>
      <xdr:pic>
        <xdr:nvPicPr>
          <xdr:cNvPr id="121" name="Рисунок 120">
            <a:extLst>
              <a:ext uri="{FF2B5EF4-FFF2-40B4-BE49-F238E27FC236}">
                <a16:creationId xmlns:a16="http://schemas.microsoft.com/office/drawing/2014/main" id="{00000000-0008-0000-0300-000079000000}"/>
              </a:ext>
            </a:extLst>
          </xdr:cNvPr>
          <xdr:cNvPicPr>
            <a:picLocks noChangeAspect="1"/>
          </xdr:cNvPicPr>
        </xdr:nvPicPr>
        <xdr:blipFill>
          <a:blip xmlns:r="http://schemas.openxmlformats.org/officeDocument/2006/relationships" r:embed="rId11" cstate="print"/>
          <a:stretch>
            <a:fillRect/>
          </a:stretch>
        </xdr:blipFill>
        <xdr:spPr>
          <a:xfrm>
            <a:off x="232833" y="6846718"/>
            <a:ext cx="2836331" cy="1928705"/>
          </a:xfrm>
          <a:prstGeom prst="rect">
            <a:avLst/>
          </a:prstGeom>
        </xdr:spPr>
      </xdr:pic>
      <xdr:pic>
        <xdr:nvPicPr>
          <xdr:cNvPr id="124" name="Рисунок 123">
            <a:extLst>
              <a:ext uri="{FF2B5EF4-FFF2-40B4-BE49-F238E27FC236}">
                <a16:creationId xmlns:a16="http://schemas.microsoft.com/office/drawing/2014/main" id="{00000000-0008-0000-0300-00007C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040389" y="6908637"/>
            <a:ext cx="455487" cy="1876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6" name="Рисунок 125">
            <a:extLst>
              <a:ext uri="{FF2B5EF4-FFF2-40B4-BE49-F238E27FC236}">
                <a16:creationId xmlns:a16="http://schemas.microsoft.com/office/drawing/2014/main" id="{00000000-0008-0000-0300-00007E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1488574">
            <a:off x="2474591" y="6885167"/>
            <a:ext cx="409642" cy="2250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Рисунок 129">
            <a:extLst>
              <a:ext uri="{FF2B5EF4-FFF2-40B4-BE49-F238E27FC236}">
                <a16:creationId xmlns:a16="http://schemas.microsoft.com/office/drawing/2014/main" id="{00000000-0008-0000-0300-000082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2190436">
            <a:off x="415063" y="7388623"/>
            <a:ext cx="375778" cy="2084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2" name="Рисунок 131">
            <a:extLst>
              <a:ext uri="{FF2B5EF4-FFF2-40B4-BE49-F238E27FC236}">
                <a16:creationId xmlns:a16="http://schemas.microsoft.com/office/drawing/2014/main" id="{00000000-0008-0000-0300-00008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2411420" y="7191645"/>
            <a:ext cx="399192" cy="2385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Рисунок 135">
            <a:extLst>
              <a:ext uri="{FF2B5EF4-FFF2-40B4-BE49-F238E27FC236}">
                <a16:creationId xmlns:a16="http://schemas.microsoft.com/office/drawing/2014/main" id="{00000000-0008-0000-0300-000088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2168071" y="8487836"/>
            <a:ext cx="812890" cy="2222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179914</xdr:colOff>
      <xdr:row>25</xdr:row>
      <xdr:rowOff>43549</xdr:rowOff>
    </xdr:from>
    <xdr:to>
      <xdr:col>6</xdr:col>
      <xdr:colOff>804331</xdr:colOff>
      <xdr:row>28</xdr:row>
      <xdr:rowOff>401871</xdr:rowOff>
    </xdr:to>
    <xdr:grpSp>
      <xdr:nvGrpSpPr>
        <xdr:cNvPr id="1156" name="Группа 1155">
          <a:extLst>
            <a:ext uri="{FF2B5EF4-FFF2-40B4-BE49-F238E27FC236}">
              <a16:creationId xmlns:a16="http://schemas.microsoft.com/office/drawing/2014/main" id="{00000000-0008-0000-0300-000084040000}"/>
            </a:ext>
          </a:extLst>
        </xdr:cNvPr>
        <xdr:cNvGrpSpPr/>
      </xdr:nvGrpSpPr>
      <xdr:grpSpPr>
        <a:xfrm>
          <a:off x="3304114" y="7092049"/>
          <a:ext cx="2643717" cy="1901372"/>
          <a:chOff x="3291414" y="6933299"/>
          <a:chExt cx="2635250" cy="1882322"/>
        </a:xfrm>
      </xdr:grpSpPr>
      <xdr:pic>
        <xdr:nvPicPr>
          <xdr:cNvPr id="123" name="Рисунок 122">
            <a:extLst>
              <a:ext uri="{FF2B5EF4-FFF2-40B4-BE49-F238E27FC236}">
                <a16:creationId xmlns:a16="http://schemas.microsoft.com/office/drawing/2014/main" id="{00000000-0008-0000-0300-00007B000000}"/>
              </a:ext>
            </a:extLst>
          </xdr:cNvPr>
          <xdr:cNvPicPr>
            <a:picLocks noChangeAspect="1"/>
          </xdr:cNvPicPr>
        </xdr:nvPicPr>
        <xdr:blipFill>
          <a:blip xmlns:r="http://schemas.openxmlformats.org/officeDocument/2006/relationships" r:embed="rId14" cstate="print"/>
          <a:stretch>
            <a:fillRect/>
          </a:stretch>
        </xdr:blipFill>
        <xdr:spPr>
          <a:xfrm>
            <a:off x="3291414" y="6933299"/>
            <a:ext cx="2635250" cy="1882322"/>
          </a:xfrm>
          <a:prstGeom prst="rect">
            <a:avLst/>
          </a:prstGeom>
        </xdr:spPr>
      </xdr:pic>
      <xdr:pic>
        <xdr:nvPicPr>
          <xdr:cNvPr id="127" name="Рисунок 126">
            <a:extLst>
              <a:ext uri="{FF2B5EF4-FFF2-40B4-BE49-F238E27FC236}">
                <a16:creationId xmlns:a16="http://schemas.microsoft.com/office/drawing/2014/main" id="{00000000-0008-0000-0300-00007F00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1488574">
            <a:off x="5374424" y="6990999"/>
            <a:ext cx="409642" cy="2250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Рисунок 127">
            <a:extLst>
              <a:ext uri="{FF2B5EF4-FFF2-40B4-BE49-F238E27FC236}">
                <a16:creationId xmlns:a16="http://schemas.microsoft.com/office/drawing/2014/main" id="{00000000-0008-0000-0300-000080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3948379" y="6972621"/>
            <a:ext cx="475386" cy="2346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Рисунок 128">
            <a:extLst>
              <a:ext uri="{FF2B5EF4-FFF2-40B4-BE49-F238E27FC236}">
                <a16:creationId xmlns:a16="http://schemas.microsoft.com/office/drawing/2014/main" id="{00000000-0008-0000-0300-00008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2190436">
            <a:off x="3505398" y="7420375"/>
            <a:ext cx="375778" cy="20842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Рисунок 130">
            <a:extLst>
              <a:ext uri="{FF2B5EF4-FFF2-40B4-BE49-F238E27FC236}">
                <a16:creationId xmlns:a16="http://schemas.microsoft.com/office/drawing/2014/main" id="{00000000-0008-0000-0300-000083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5290088" y="7297478"/>
            <a:ext cx="399192" cy="2385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Рисунок 136">
            <a:extLst>
              <a:ext uri="{FF2B5EF4-FFF2-40B4-BE49-F238E27FC236}">
                <a16:creationId xmlns:a16="http://schemas.microsoft.com/office/drawing/2014/main" id="{00000000-0008-0000-0300-000089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089071" y="8509004"/>
            <a:ext cx="812890" cy="2222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338669</xdr:colOff>
      <xdr:row>25</xdr:row>
      <xdr:rowOff>14435</xdr:rowOff>
    </xdr:from>
    <xdr:to>
      <xdr:col>9</xdr:col>
      <xdr:colOff>684379</xdr:colOff>
      <xdr:row>28</xdr:row>
      <xdr:rowOff>296012</xdr:rowOff>
    </xdr:to>
    <xdr:grpSp>
      <xdr:nvGrpSpPr>
        <xdr:cNvPr id="1157" name="Группа 1156">
          <a:extLst>
            <a:ext uri="{FF2B5EF4-FFF2-40B4-BE49-F238E27FC236}">
              <a16:creationId xmlns:a16="http://schemas.microsoft.com/office/drawing/2014/main" id="{00000000-0008-0000-0300-000085040000}"/>
            </a:ext>
          </a:extLst>
        </xdr:cNvPr>
        <xdr:cNvGrpSpPr/>
      </xdr:nvGrpSpPr>
      <xdr:grpSpPr>
        <a:xfrm>
          <a:off x="6396569" y="7062935"/>
          <a:ext cx="2365010" cy="1824627"/>
          <a:chOff x="6371169" y="6904185"/>
          <a:chExt cx="2356543" cy="1805577"/>
        </a:xfrm>
      </xdr:grpSpPr>
      <xdr:pic>
        <xdr:nvPicPr>
          <xdr:cNvPr id="140" name="Рисунок 139">
            <a:extLst>
              <a:ext uri="{FF2B5EF4-FFF2-40B4-BE49-F238E27FC236}">
                <a16:creationId xmlns:a16="http://schemas.microsoft.com/office/drawing/2014/main" id="{00000000-0008-0000-0300-00008C000000}"/>
              </a:ext>
            </a:extLst>
          </xdr:cNvPr>
          <xdr:cNvPicPr>
            <a:picLocks noChangeAspect="1"/>
          </xdr:cNvPicPr>
        </xdr:nvPicPr>
        <xdr:blipFill>
          <a:blip xmlns:r="http://schemas.openxmlformats.org/officeDocument/2006/relationships" r:embed="rId15" cstate="print"/>
          <a:stretch>
            <a:fillRect/>
          </a:stretch>
        </xdr:blipFill>
        <xdr:spPr>
          <a:xfrm>
            <a:off x="6371169" y="6921501"/>
            <a:ext cx="2318116" cy="1788261"/>
          </a:xfrm>
          <a:prstGeom prst="rect">
            <a:avLst/>
          </a:prstGeom>
        </xdr:spPr>
      </xdr:pic>
      <xdr:pic>
        <xdr:nvPicPr>
          <xdr:cNvPr id="141" name="Рисунок 140">
            <a:extLst>
              <a:ext uri="{FF2B5EF4-FFF2-40B4-BE49-F238E27FC236}">
                <a16:creationId xmlns:a16="http://schemas.microsoft.com/office/drawing/2014/main" id="{00000000-0008-0000-0300-00008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7914822" y="8466670"/>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4" name="Рисунок 143">
            <a:extLst>
              <a:ext uri="{FF2B5EF4-FFF2-40B4-BE49-F238E27FC236}">
                <a16:creationId xmlns:a16="http://schemas.microsoft.com/office/drawing/2014/main" id="{00000000-0008-0000-0300-00009000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6975565" y="6904185"/>
            <a:ext cx="473644" cy="2499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5" name="Рисунок 144">
            <a:extLst>
              <a:ext uri="{FF2B5EF4-FFF2-40B4-BE49-F238E27FC236}">
                <a16:creationId xmlns:a16="http://schemas.microsoft.com/office/drawing/2014/main" id="{00000000-0008-0000-0300-000091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1449746">
            <a:off x="8188520" y="6972599"/>
            <a:ext cx="405628" cy="2340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Рисунок 147">
            <a:extLst>
              <a:ext uri="{FF2B5EF4-FFF2-40B4-BE49-F238E27FC236}">
                <a16:creationId xmlns:a16="http://schemas.microsoft.com/office/drawing/2014/main" id="{00000000-0008-0000-0300-000094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8030746" y="7251231"/>
            <a:ext cx="427117" cy="24721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0" name="Рисунок 149">
            <a:extLst>
              <a:ext uri="{FF2B5EF4-FFF2-40B4-BE49-F238E27FC236}">
                <a16:creationId xmlns:a16="http://schemas.microsoft.com/office/drawing/2014/main" id="{00000000-0008-0000-0300-000096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6545659" y="7357165"/>
            <a:ext cx="453537" cy="2154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63499</xdr:colOff>
      <xdr:row>24</xdr:row>
      <xdr:rowOff>137589</xdr:rowOff>
    </xdr:from>
    <xdr:to>
      <xdr:col>15</xdr:col>
      <xdr:colOff>859045</xdr:colOff>
      <xdr:row>28</xdr:row>
      <xdr:rowOff>328862</xdr:rowOff>
    </xdr:to>
    <xdr:grpSp>
      <xdr:nvGrpSpPr>
        <xdr:cNvPr id="1160" name="Группа 1159">
          <a:extLst>
            <a:ext uri="{FF2B5EF4-FFF2-40B4-BE49-F238E27FC236}">
              <a16:creationId xmlns:a16="http://schemas.microsoft.com/office/drawing/2014/main" id="{00000000-0008-0000-0300-000088040000}"/>
            </a:ext>
          </a:extLst>
        </xdr:cNvPr>
        <xdr:cNvGrpSpPr/>
      </xdr:nvGrpSpPr>
      <xdr:grpSpPr>
        <a:xfrm>
          <a:off x="11988799" y="6976539"/>
          <a:ext cx="2624346" cy="1943873"/>
          <a:chOff x="11937999" y="6826256"/>
          <a:chExt cx="2806379" cy="1916356"/>
        </a:xfrm>
      </xdr:grpSpPr>
      <xdr:pic>
        <xdr:nvPicPr>
          <xdr:cNvPr id="138" name="Рисунок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7" cstate="print"/>
          <a:stretch>
            <a:fillRect/>
          </a:stretch>
        </xdr:blipFill>
        <xdr:spPr>
          <a:xfrm>
            <a:off x="11937999" y="6826256"/>
            <a:ext cx="2806379" cy="1916356"/>
          </a:xfrm>
          <a:prstGeom prst="rect">
            <a:avLst/>
          </a:prstGeom>
        </xdr:spPr>
      </xdr:pic>
      <xdr:pic>
        <xdr:nvPicPr>
          <xdr:cNvPr id="143" name="Рисунок 142">
            <a:extLst>
              <a:ext uri="{FF2B5EF4-FFF2-40B4-BE49-F238E27FC236}">
                <a16:creationId xmlns:a16="http://schemas.microsoft.com/office/drawing/2014/main" id="{00000000-0008-0000-0300-00008F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830900" y="8445506"/>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Рисунок 146">
            <a:extLst>
              <a:ext uri="{FF2B5EF4-FFF2-40B4-BE49-F238E27FC236}">
                <a16:creationId xmlns:a16="http://schemas.microsoft.com/office/drawing/2014/main" id="{00000000-0008-0000-0300-000093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1449746">
            <a:off x="14210437" y="6856181"/>
            <a:ext cx="405628" cy="2340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Рисунок 148">
            <a:extLst>
              <a:ext uri="{FF2B5EF4-FFF2-40B4-BE49-F238E27FC236}">
                <a16:creationId xmlns:a16="http://schemas.microsoft.com/office/drawing/2014/main" id="{00000000-0008-0000-0300-00009500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14116161" y="7134812"/>
            <a:ext cx="427117" cy="24721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Рисунок 151">
            <a:extLst>
              <a:ext uri="{FF2B5EF4-FFF2-40B4-BE49-F238E27FC236}">
                <a16:creationId xmlns:a16="http://schemas.microsoft.com/office/drawing/2014/main" id="{00000000-0008-0000-0300-000098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12070159" y="7388914"/>
            <a:ext cx="453537" cy="2154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Рисунок 153">
            <a:extLst>
              <a:ext uri="{FF2B5EF4-FFF2-40B4-BE49-F238E27FC236}">
                <a16:creationId xmlns:a16="http://schemas.microsoft.com/office/drawing/2014/main" id="{00000000-0008-0000-0300-00009A00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2766725" y="6887471"/>
            <a:ext cx="455487" cy="18769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211668</xdr:colOff>
      <xdr:row>32</xdr:row>
      <xdr:rowOff>174213</xdr:rowOff>
    </xdr:from>
    <xdr:to>
      <xdr:col>3</xdr:col>
      <xdr:colOff>666751</xdr:colOff>
      <xdr:row>37</xdr:row>
      <xdr:rowOff>178537</xdr:rowOff>
    </xdr:to>
    <xdr:pic>
      <xdr:nvPicPr>
        <xdr:cNvPr id="1067" name="Рисунок 1066">
          <a:extLst>
            <a:ext uri="{FF2B5EF4-FFF2-40B4-BE49-F238E27FC236}">
              <a16:creationId xmlns:a16="http://schemas.microsoft.com/office/drawing/2014/main" id="{00000000-0008-0000-0300-00002B040000}"/>
            </a:ext>
          </a:extLst>
        </xdr:cNvPr>
        <xdr:cNvPicPr>
          <a:picLocks noChangeAspect="1"/>
        </xdr:cNvPicPr>
      </xdr:nvPicPr>
      <xdr:blipFill>
        <a:blip xmlns:r="http://schemas.openxmlformats.org/officeDocument/2006/relationships" r:embed="rId18" cstate="print"/>
        <a:stretch>
          <a:fillRect/>
        </a:stretch>
      </xdr:blipFill>
      <xdr:spPr>
        <a:xfrm>
          <a:off x="402168" y="9635713"/>
          <a:ext cx="2465916" cy="1909324"/>
        </a:xfrm>
        <a:prstGeom prst="rect">
          <a:avLst/>
        </a:prstGeom>
      </xdr:spPr>
    </xdr:pic>
    <xdr:clientData/>
  </xdr:twoCellAnchor>
  <xdr:twoCellAnchor>
    <xdr:from>
      <xdr:col>4</xdr:col>
      <xdr:colOff>391582</xdr:colOff>
      <xdr:row>33</xdr:row>
      <xdr:rowOff>115625</xdr:rowOff>
    </xdr:from>
    <xdr:to>
      <xdr:col>7</xdr:col>
      <xdr:colOff>565317</xdr:colOff>
      <xdr:row>39</xdr:row>
      <xdr:rowOff>112894</xdr:rowOff>
    </xdr:to>
    <xdr:grpSp>
      <xdr:nvGrpSpPr>
        <xdr:cNvPr id="19" name="Группа 18">
          <a:extLst>
            <a:ext uri="{FF2B5EF4-FFF2-40B4-BE49-F238E27FC236}">
              <a16:creationId xmlns:a16="http://schemas.microsoft.com/office/drawing/2014/main" id="{00000000-0008-0000-0300-000013000000}"/>
            </a:ext>
          </a:extLst>
        </xdr:cNvPr>
        <xdr:cNvGrpSpPr/>
      </xdr:nvGrpSpPr>
      <xdr:grpSpPr>
        <a:xfrm>
          <a:off x="3515782" y="10078775"/>
          <a:ext cx="3107435" cy="2226119"/>
          <a:chOff x="3503082" y="9873458"/>
          <a:chExt cx="3094735" cy="2188019"/>
        </a:xfrm>
      </xdr:grpSpPr>
      <xdr:pic>
        <xdr:nvPicPr>
          <xdr:cNvPr id="12" name="Рисунок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19" cstate="print"/>
          <a:stretch>
            <a:fillRect/>
          </a:stretch>
        </xdr:blipFill>
        <xdr:spPr>
          <a:xfrm>
            <a:off x="3503082" y="9927167"/>
            <a:ext cx="2913733" cy="2134310"/>
          </a:xfrm>
          <a:prstGeom prst="rect">
            <a:avLst/>
          </a:prstGeom>
        </xdr:spPr>
      </xdr:pic>
      <xdr:pic>
        <xdr:nvPicPr>
          <xdr:cNvPr id="1071" name="Рисунок 1070">
            <a:extLst>
              <a:ext uri="{FF2B5EF4-FFF2-40B4-BE49-F238E27FC236}">
                <a16:creationId xmlns:a16="http://schemas.microsoft.com/office/drawing/2014/main" id="{00000000-0008-0000-0300-00002F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784926" y="11800421"/>
            <a:ext cx="812891" cy="2275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4" name="Рисунок 1073">
            <a:extLst>
              <a:ext uri="{FF2B5EF4-FFF2-40B4-BE49-F238E27FC236}">
                <a16:creationId xmlns:a16="http://schemas.microsoft.com/office/drawing/2014/main" id="{00000000-0008-0000-0300-000032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3982912" y="10378476"/>
            <a:ext cx="465622"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7" name="Рисунок 1076">
            <a:extLst>
              <a:ext uri="{FF2B5EF4-FFF2-40B4-BE49-F238E27FC236}">
                <a16:creationId xmlns:a16="http://schemas.microsoft.com/office/drawing/2014/main" id="{00000000-0008-0000-0300-000035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642219" y="9873458"/>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0" name="Рисунок 1079">
            <a:extLst>
              <a:ext uri="{FF2B5EF4-FFF2-40B4-BE49-F238E27FC236}">
                <a16:creationId xmlns:a16="http://schemas.microsoft.com/office/drawing/2014/main" id="{00000000-0008-0000-0300-000038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5959654" y="10048015"/>
            <a:ext cx="421784"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3" name="Рисунок 1082">
            <a:extLst>
              <a:ext uri="{FF2B5EF4-FFF2-40B4-BE49-F238E27FC236}">
                <a16:creationId xmlns:a16="http://schemas.microsoft.com/office/drawing/2014/main" id="{00000000-0008-0000-0300-00003B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5111840" y="10412560"/>
            <a:ext cx="478935" cy="2488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423329</xdr:colOff>
      <xdr:row>33</xdr:row>
      <xdr:rowOff>125150</xdr:rowOff>
    </xdr:from>
    <xdr:to>
      <xdr:col>11</xdr:col>
      <xdr:colOff>827255</xdr:colOff>
      <xdr:row>39</xdr:row>
      <xdr:rowOff>95991</xdr:rowOff>
    </xdr:to>
    <xdr:grpSp>
      <xdr:nvGrpSpPr>
        <xdr:cNvPr id="20" name="Группа 19">
          <a:extLst>
            <a:ext uri="{FF2B5EF4-FFF2-40B4-BE49-F238E27FC236}">
              <a16:creationId xmlns:a16="http://schemas.microsoft.com/office/drawing/2014/main" id="{00000000-0008-0000-0300-000014000000}"/>
            </a:ext>
          </a:extLst>
        </xdr:cNvPr>
        <xdr:cNvGrpSpPr/>
      </xdr:nvGrpSpPr>
      <xdr:grpSpPr>
        <a:xfrm>
          <a:off x="7300379" y="10088300"/>
          <a:ext cx="3337626" cy="2199691"/>
          <a:chOff x="7270746" y="9882983"/>
          <a:chExt cx="3324926" cy="2161591"/>
        </a:xfrm>
      </xdr:grpSpPr>
      <xdr:pic>
        <xdr:nvPicPr>
          <xdr:cNvPr id="11" name="Рисунок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20" cstate="print"/>
          <a:stretch>
            <a:fillRect/>
          </a:stretch>
        </xdr:blipFill>
        <xdr:spPr>
          <a:xfrm>
            <a:off x="7270746" y="9937856"/>
            <a:ext cx="3132667" cy="2106718"/>
          </a:xfrm>
          <a:prstGeom prst="rect">
            <a:avLst/>
          </a:prstGeom>
        </xdr:spPr>
      </xdr:pic>
      <xdr:pic>
        <xdr:nvPicPr>
          <xdr:cNvPr id="1072" name="Рисунок 1071">
            <a:extLst>
              <a:ext uri="{FF2B5EF4-FFF2-40B4-BE49-F238E27FC236}">
                <a16:creationId xmlns:a16="http://schemas.microsoft.com/office/drawing/2014/main" id="{00000000-0008-0000-0300-000030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9788073" y="11788516"/>
            <a:ext cx="807599" cy="2275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6" name="Рисунок 1075">
            <a:extLst>
              <a:ext uri="{FF2B5EF4-FFF2-40B4-BE49-F238E27FC236}">
                <a16:creationId xmlns:a16="http://schemas.microsoft.com/office/drawing/2014/main" id="{00000000-0008-0000-0300-000034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7732587" y="10407051"/>
            <a:ext cx="470913"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8" name="Рисунок 1077">
            <a:extLst>
              <a:ext uri="{FF2B5EF4-FFF2-40B4-BE49-F238E27FC236}">
                <a16:creationId xmlns:a16="http://schemas.microsoft.com/office/drawing/2014/main" id="{00000000-0008-0000-0300-000036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7416235" y="9882983"/>
            <a:ext cx="409453"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1" name="Рисунок 1080">
            <a:extLst>
              <a:ext uri="{FF2B5EF4-FFF2-40B4-BE49-F238E27FC236}">
                <a16:creationId xmlns:a16="http://schemas.microsoft.com/office/drawing/2014/main" id="{00000000-0008-0000-0300-000039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9977088" y="10009915"/>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4" name="Рисунок 1083">
            <a:extLst>
              <a:ext uri="{FF2B5EF4-FFF2-40B4-BE49-F238E27FC236}">
                <a16:creationId xmlns:a16="http://schemas.microsoft.com/office/drawing/2014/main" id="{00000000-0008-0000-0300-00003C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8984989" y="10417497"/>
            <a:ext cx="475386" cy="23357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137584</xdr:colOff>
      <xdr:row>33</xdr:row>
      <xdr:rowOff>48950</xdr:rowOff>
    </xdr:from>
    <xdr:to>
      <xdr:col>15</xdr:col>
      <xdr:colOff>743885</xdr:colOff>
      <xdr:row>39</xdr:row>
      <xdr:rowOff>131989</xdr:rowOff>
    </xdr:to>
    <xdr:grpSp>
      <xdr:nvGrpSpPr>
        <xdr:cNvPr id="21" name="Группа 20">
          <a:extLst>
            <a:ext uri="{FF2B5EF4-FFF2-40B4-BE49-F238E27FC236}">
              <a16:creationId xmlns:a16="http://schemas.microsoft.com/office/drawing/2014/main" id="{00000000-0008-0000-0300-000015000000}"/>
            </a:ext>
          </a:extLst>
        </xdr:cNvPr>
        <xdr:cNvGrpSpPr/>
      </xdr:nvGrpSpPr>
      <xdr:grpSpPr>
        <a:xfrm>
          <a:off x="11148484" y="10012100"/>
          <a:ext cx="3349501" cy="2311889"/>
          <a:chOff x="11101917" y="9806783"/>
          <a:chExt cx="3527301" cy="2273789"/>
        </a:xfrm>
      </xdr:grpSpPr>
      <xdr:pic>
        <xdr:nvPicPr>
          <xdr:cNvPr id="10" name="Рисунок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21" cstate="print"/>
          <a:stretch>
            <a:fillRect/>
          </a:stretch>
        </xdr:blipFill>
        <xdr:spPr>
          <a:xfrm>
            <a:off x="11101917" y="9831917"/>
            <a:ext cx="3527301" cy="2248655"/>
          </a:xfrm>
          <a:prstGeom prst="rect">
            <a:avLst/>
          </a:prstGeom>
        </xdr:spPr>
      </xdr:pic>
      <xdr:pic>
        <xdr:nvPicPr>
          <xdr:cNvPr id="1073" name="Рисунок 1072">
            <a:extLst>
              <a:ext uri="{FF2B5EF4-FFF2-40B4-BE49-F238E27FC236}">
                <a16:creationId xmlns:a16="http://schemas.microsoft.com/office/drawing/2014/main" id="{00000000-0008-0000-0300-000031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733011" y="11752798"/>
            <a:ext cx="812890" cy="22754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5" name="Рисунок 1074">
            <a:extLst>
              <a:ext uri="{FF2B5EF4-FFF2-40B4-BE49-F238E27FC236}">
                <a16:creationId xmlns:a16="http://schemas.microsoft.com/office/drawing/2014/main" id="{00000000-0008-0000-0300-000033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11573277" y="10340377"/>
            <a:ext cx="470914"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9" name="Рисунок 1078">
            <a:extLst>
              <a:ext uri="{FF2B5EF4-FFF2-40B4-BE49-F238E27FC236}">
                <a16:creationId xmlns:a16="http://schemas.microsoft.com/office/drawing/2014/main" id="{00000000-0008-0000-0300-000037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11266451" y="9806783"/>
            <a:ext cx="409453"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2" name="Рисунок 1081">
            <a:extLst>
              <a:ext uri="{FF2B5EF4-FFF2-40B4-BE49-F238E27FC236}">
                <a16:creationId xmlns:a16="http://schemas.microsoft.com/office/drawing/2014/main" id="{00000000-0008-0000-0300-00003A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4132105" y="9856456"/>
            <a:ext cx="416492" cy="19838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85" name="Рисунок 1084">
            <a:extLst>
              <a:ext uri="{FF2B5EF4-FFF2-40B4-BE49-F238E27FC236}">
                <a16:creationId xmlns:a16="http://schemas.microsoft.com/office/drawing/2014/main" id="{00000000-0008-0000-0300-00003D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2995325" y="10332345"/>
            <a:ext cx="455487" cy="1866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54769</xdr:colOff>
      <xdr:row>43</xdr:row>
      <xdr:rowOff>83349</xdr:rowOff>
    </xdr:from>
    <xdr:to>
      <xdr:col>3</xdr:col>
      <xdr:colOff>831981</xdr:colOff>
      <xdr:row>47</xdr:row>
      <xdr:rowOff>314039</xdr:rowOff>
    </xdr:to>
    <xdr:grpSp>
      <xdr:nvGrpSpPr>
        <xdr:cNvPr id="1186" name="Группа 1185">
          <a:extLst>
            <a:ext uri="{FF2B5EF4-FFF2-40B4-BE49-F238E27FC236}">
              <a16:creationId xmlns:a16="http://schemas.microsoft.com/office/drawing/2014/main" id="{00000000-0008-0000-0300-0000A2040000}"/>
            </a:ext>
          </a:extLst>
        </xdr:cNvPr>
        <xdr:cNvGrpSpPr/>
      </xdr:nvGrpSpPr>
      <xdr:grpSpPr>
        <a:xfrm>
          <a:off x="245269" y="13342149"/>
          <a:ext cx="2796512" cy="1983290"/>
          <a:chOff x="245269" y="13079682"/>
          <a:chExt cx="2788045" cy="1955774"/>
        </a:xfrm>
      </xdr:grpSpPr>
      <xdr:pic>
        <xdr:nvPicPr>
          <xdr:cNvPr id="1086" name="Рисунок 1085">
            <a:extLst>
              <a:ext uri="{FF2B5EF4-FFF2-40B4-BE49-F238E27FC236}">
                <a16:creationId xmlns:a16="http://schemas.microsoft.com/office/drawing/2014/main" id="{00000000-0008-0000-0300-00003E040000}"/>
              </a:ext>
            </a:extLst>
          </xdr:cNvPr>
          <xdr:cNvPicPr>
            <a:picLocks noChangeAspect="1"/>
          </xdr:cNvPicPr>
        </xdr:nvPicPr>
        <xdr:blipFill>
          <a:blip xmlns:r="http://schemas.openxmlformats.org/officeDocument/2006/relationships" r:embed="rId22" cstate="print"/>
          <a:stretch>
            <a:fillRect/>
          </a:stretch>
        </xdr:blipFill>
        <xdr:spPr>
          <a:xfrm>
            <a:off x="245269" y="13079682"/>
            <a:ext cx="2788045" cy="1955774"/>
          </a:xfrm>
          <a:prstGeom prst="rect">
            <a:avLst/>
          </a:prstGeom>
        </xdr:spPr>
      </xdr:pic>
      <xdr:pic>
        <xdr:nvPicPr>
          <xdr:cNvPr id="1094" name="Рисунок 1093">
            <a:extLst>
              <a:ext uri="{FF2B5EF4-FFF2-40B4-BE49-F238E27FC236}">
                <a16:creationId xmlns:a16="http://schemas.microsoft.com/office/drawing/2014/main" id="{00000000-0008-0000-0300-000046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656607" y="13513959"/>
            <a:ext cx="455487" cy="1866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99" name="Рисунок 1098">
            <a:extLst>
              <a:ext uri="{FF2B5EF4-FFF2-40B4-BE49-F238E27FC236}">
                <a16:creationId xmlns:a16="http://schemas.microsoft.com/office/drawing/2014/main" id="{00000000-0008-0000-0300-00004B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2144261" y="14792858"/>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4" name="Рисунок 1103">
            <a:extLst>
              <a:ext uri="{FF2B5EF4-FFF2-40B4-BE49-F238E27FC236}">
                <a16:creationId xmlns:a16="http://schemas.microsoft.com/office/drawing/2014/main" id="{00000000-0008-0000-0300-00005004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1426343">
            <a:off x="2588959" y="13086540"/>
            <a:ext cx="375778" cy="207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7" name="Рисунок 1106">
            <a:extLst>
              <a:ext uri="{FF2B5EF4-FFF2-40B4-BE49-F238E27FC236}">
                <a16:creationId xmlns:a16="http://schemas.microsoft.com/office/drawing/2014/main" id="{00000000-0008-0000-0300-000053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71970" y="13196624"/>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2" name="Рисунок 1111">
            <a:extLst>
              <a:ext uri="{FF2B5EF4-FFF2-40B4-BE49-F238E27FC236}">
                <a16:creationId xmlns:a16="http://schemas.microsoft.com/office/drawing/2014/main" id="{00000000-0008-0000-0300-00005804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2233542">
            <a:off x="495508" y="13584416"/>
            <a:ext cx="409642" cy="22505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190498</xdr:colOff>
      <xdr:row>43</xdr:row>
      <xdr:rowOff>95250</xdr:rowOff>
    </xdr:from>
    <xdr:to>
      <xdr:col>6</xdr:col>
      <xdr:colOff>738228</xdr:colOff>
      <xdr:row>47</xdr:row>
      <xdr:rowOff>281786</xdr:rowOff>
    </xdr:to>
    <xdr:grpSp>
      <xdr:nvGrpSpPr>
        <xdr:cNvPr id="1162" name="Группа 1161">
          <a:extLst>
            <a:ext uri="{FF2B5EF4-FFF2-40B4-BE49-F238E27FC236}">
              <a16:creationId xmlns:a16="http://schemas.microsoft.com/office/drawing/2014/main" id="{00000000-0008-0000-0300-00008A040000}"/>
            </a:ext>
          </a:extLst>
        </xdr:cNvPr>
        <xdr:cNvGrpSpPr/>
      </xdr:nvGrpSpPr>
      <xdr:grpSpPr>
        <a:xfrm>
          <a:off x="3314698" y="13354050"/>
          <a:ext cx="2567030" cy="1939136"/>
          <a:chOff x="3301998" y="13091583"/>
          <a:chExt cx="2558563" cy="1911620"/>
        </a:xfrm>
      </xdr:grpSpPr>
      <xdr:pic>
        <xdr:nvPicPr>
          <xdr:cNvPr id="1088" name="Рисунок 1087">
            <a:extLst>
              <a:ext uri="{FF2B5EF4-FFF2-40B4-BE49-F238E27FC236}">
                <a16:creationId xmlns:a16="http://schemas.microsoft.com/office/drawing/2014/main" id="{00000000-0008-0000-0300-000040040000}"/>
              </a:ext>
            </a:extLst>
          </xdr:cNvPr>
          <xdr:cNvPicPr>
            <a:picLocks noChangeAspect="1"/>
          </xdr:cNvPicPr>
        </xdr:nvPicPr>
        <xdr:blipFill>
          <a:blip xmlns:r="http://schemas.openxmlformats.org/officeDocument/2006/relationships" r:embed="rId23" cstate="print"/>
          <a:stretch>
            <a:fillRect/>
          </a:stretch>
        </xdr:blipFill>
        <xdr:spPr>
          <a:xfrm>
            <a:off x="3301998" y="13091583"/>
            <a:ext cx="2558563" cy="1903369"/>
          </a:xfrm>
          <a:prstGeom prst="rect">
            <a:avLst/>
          </a:prstGeom>
        </xdr:spPr>
      </xdr:pic>
      <xdr:pic>
        <xdr:nvPicPr>
          <xdr:cNvPr id="1097" name="Рисунок 1096">
            <a:extLst>
              <a:ext uri="{FF2B5EF4-FFF2-40B4-BE49-F238E27FC236}">
                <a16:creationId xmlns:a16="http://schemas.microsoft.com/office/drawing/2014/main" id="{00000000-0008-0000-0300-000049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4600841" y="13513122"/>
            <a:ext cx="475386" cy="23357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0" name="Рисунок 1099">
            <a:extLst>
              <a:ext uri="{FF2B5EF4-FFF2-40B4-BE49-F238E27FC236}">
                <a16:creationId xmlns:a16="http://schemas.microsoft.com/office/drawing/2014/main" id="{00000000-0008-0000-0300-00004C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041449" y="14780952"/>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5" name="Рисунок 1104">
            <a:extLst>
              <a:ext uri="{FF2B5EF4-FFF2-40B4-BE49-F238E27FC236}">
                <a16:creationId xmlns:a16="http://schemas.microsoft.com/office/drawing/2014/main" id="{00000000-0008-0000-0300-00005104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1426343">
            <a:off x="5437486" y="13107250"/>
            <a:ext cx="375778" cy="207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8" name="Рисунок 1107">
            <a:extLst>
              <a:ext uri="{FF2B5EF4-FFF2-40B4-BE49-F238E27FC236}">
                <a16:creationId xmlns:a16="http://schemas.microsoft.com/office/drawing/2014/main" id="{00000000-0008-0000-0300-000054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409386" y="13164874"/>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3" name="Рисунок 1112">
            <a:extLst>
              <a:ext uri="{FF2B5EF4-FFF2-40B4-BE49-F238E27FC236}">
                <a16:creationId xmlns:a16="http://schemas.microsoft.com/office/drawing/2014/main" id="{00000000-0008-0000-0300-00005904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2233542">
            <a:off x="3568041" y="13536791"/>
            <a:ext cx="414934" cy="22505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333377</xdr:colOff>
      <xdr:row>44</xdr:row>
      <xdr:rowOff>23814</xdr:rowOff>
    </xdr:from>
    <xdr:to>
      <xdr:col>9</xdr:col>
      <xdr:colOff>648663</xdr:colOff>
      <xdr:row>47</xdr:row>
      <xdr:rowOff>313995</xdr:rowOff>
    </xdr:to>
    <xdr:grpSp>
      <xdr:nvGrpSpPr>
        <xdr:cNvPr id="1187" name="Группа 1186">
          <a:extLst>
            <a:ext uri="{FF2B5EF4-FFF2-40B4-BE49-F238E27FC236}">
              <a16:creationId xmlns:a16="http://schemas.microsoft.com/office/drawing/2014/main" id="{00000000-0008-0000-0300-0000A3040000}"/>
            </a:ext>
          </a:extLst>
        </xdr:cNvPr>
        <xdr:cNvGrpSpPr/>
      </xdr:nvGrpSpPr>
      <xdr:grpSpPr>
        <a:xfrm>
          <a:off x="6391277" y="13492164"/>
          <a:ext cx="2334586" cy="1833231"/>
          <a:chOff x="6365877" y="13221231"/>
          <a:chExt cx="2326119" cy="1814181"/>
        </a:xfrm>
      </xdr:grpSpPr>
      <xdr:pic>
        <xdr:nvPicPr>
          <xdr:cNvPr id="1093" name="Рисунок 1092">
            <a:extLst>
              <a:ext uri="{FF2B5EF4-FFF2-40B4-BE49-F238E27FC236}">
                <a16:creationId xmlns:a16="http://schemas.microsoft.com/office/drawing/2014/main" id="{00000000-0008-0000-0300-000045040000}"/>
              </a:ext>
            </a:extLst>
          </xdr:cNvPr>
          <xdr:cNvPicPr>
            <a:picLocks noChangeAspect="1"/>
          </xdr:cNvPicPr>
        </xdr:nvPicPr>
        <xdr:blipFill>
          <a:blip xmlns:r="http://schemas.openxmlformats.org/officeDocument/2006/relationships" r:embed="rId24" cstate="print"/>
          <a:stretch>
            <a:fillRect/>
          </a:stretch>
        </xdr:blipFill>
        <xdr:spPr>
          <a:xfrm>
            <a:off x="6365877" y="13221231"/>
            <a:ext cx="2279635" cy="1814181"/>
          </a:xfrm>
          <a:prstGeom prst="rect">
            <a:avLst/>
          </a:prstGeom>
        </xdr:spPr>
      </xdr:pic>
      <xdr:pic>
        <xdr:nvPicPr>
          <xdr:cNvPr id="1098" name="Рисунок 1097">
            <a:extLst>
              <a:ext uri="{FF2B5EF4-FFF2-40B4-BE49-F238E27FC236}">
                <a16:creationId xmlns:a16="http://schemas.microsoft.com/office/drawing/2014/main" id="{00000000-0008-0000-0300-00004A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7437525" y="13567716"/>
            <a:ext cx="473644" cy="2488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1" name="Рисунок 1100">
            <a:extLst>
              <a:ext uri="{FF2B5EF4-FFF2-40B4-BE49-F238E27FC236}">
                <a16:creationId xmlns:a16="http://schemas.microsoft.com/office/drawing/2014/main" id="{00000000-0008-0000-0300-00004D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7879106" y="14792859"/>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9" name="Рисунок 1108">
            <a:extLst>
              <a:ext uri="{FF2B5EF4-FFF2-40B4-BE49-F238E27FC236}">
                <a16:creationId xmlns:a16="http://schemas.microsoft.com/office/drawing/2014/main" id="{00000000-0008-0000-0300-000055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6499718" y="13238957"/>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4" name="Рисунок 1113">
            <a:extLst>
              <a:ext uri="{FF2B5EF4-FFF2-40B4-BE49-F238E27FC236}">
                <a16:creationId xmlns:a16="http://schemas.microsoft.com/office/drawing/2014/main" id="{00000000-0008-0000-0300-00005A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8209672" y="13237831"/>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7" name="Рисунок 1116">
            <a:extLst>
              <a:ext uri="{FF2B5EF4-FFF2-40B4-BE49-F238E27FC236}">
                <a16:creationId xmlns:a16="http://schemas.microsoft.com/office/drawing/2014/main" id="{00000000-0008-0000-0300-00005D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6608294" y="13605041"/>
            <a:ext cx="405628"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166687</xdr:colOff>
      <xdr:row>43</xdr:row>
      <xdr:rowOff>142875</xdr:rowOff>
    </xdr:from>
    <xdr:to>
      <xdr:col>12</xdr:col>
      <xdr:colOff>743565</xdr:colOff>
      <xdr:row>47</xdr:row>
      <xdr:rowOff>335449</xdr:rowOff>
    </xdr:to>
    <xdr:grpSp>
      <xdr:nvGrpSpPr>
        <xdr:cNvPr id="1164" name="Группа 1163">
          <a:extLst>
            <a:ext uri="{FF2B5EF4-FFF2-40B4-BE49-F238E27FC236}">
              <a16:creationId xmlns:a16="http://schemas.microsoft.com/office/drawing/2014/main" id="{00000000-0008-0000-0300-00008C040000}"/>
            </a:ext>
          </a:extLst>
        </xdr:cNvPr>
        <xdr:cNvGrpSpPr/>
      </xdr:nvGrpSpPr>
      <xdr:grpSpPr>
        <a:xfrm>
          <a:off x="9158287" y="13401675"/>
          <a:ext cx="2596178" cy="1945174"/>
          <a:chOff x="9120187" y="13139208"/>
          <a:chExt cx="2587711" cy="1917658"/>
        </a:xfrm>
      </xdr:grpSpPr>
      <xdr:pic>
        <xdr:nvPicPr>
          <xdr:cNvPr id="1092" name="Рисунок 1091">
            <a:extLst>
              <a:ext uri="{FF2B5EF4-FFF2-40B4-BE49-F238E27FC236}">
                <a16:creationId xmlns:a16="http://schemas.microsoft.com/office/drawing/2014/main" id="{00000000-0008-0000-0300-000044040000}"/>
              </a:ext>
            </a:extLst>
          </xdr:cNvPr>
          <xdr:cNvPicPr>
            <a:picLocks noChangeAspect="1"/>
          </xdr:cNvPicPr>
        </xdr:nvPicPr>
        <xdr:blipFill>
          <a:blip xmlns:r="http://schemas.openxmlformats.org/officeDocument/2006/relationships" r:embed="rId25" cstate="print"/>
          <a:stretch>
            <a:fillRect/>
          </a:stretch>
        </xdr:blipFill>
        <xdr:spPr>
          <a:xfrm>
            <a:off x="9120187" y="13139208"/>
            <a:ext cx="2587711" cy="1917658"/>
          </a:xfrm>
          <a:prstGeom prst="rect">
            <a:avLst/>
          </a:prstGeom>
        </xdr:spPr>
      </xdr:pic>
      <xdr:pic>
        <xdr:nvPicPr>
          <xdr:cNvPr id="1096" name="Рисунок 1095">
            <a:extLst>
              <a:ext uri="{FF2B5EF4-FFF2-40B4-BE49-F238E27FC236}">
                <a16:creationId xmlns:a16="http://schemas.microsoft.com/office/drawing/2014/main" id="{00000000-0008-0000-0300-000048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10335688" y="13548840"/>
            <a:ext cx="475386" cy="23357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2" name="Рисунок 1101">
            <a:extLst>
              <a:ext uri="{FF2B5EF4-FFF2-40B4-BE49-F238E27FC236}">
                <a16:creationId xmlns:a16="http://schemas.microsoft.com/office/drawing/2014/main" id="{00000000-0008-0000-0300-00004E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0835825" y="14792859"/>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0" name="Рисунок 1109">
            <a:extLst>
              <a:ext uri="{FF2B5EF4-FFF2-40B4-BE49-F238E27FC236}">
                <a16:creationId xmlns:a16="http://schemas.microsoft.com/office/drawing/2014/main" id="{00000000-0008-0000-0300-000056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9261969" y="13217791"/>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5" name="Рисунок 1114">
            <a:extLst>
              <a:ext uri="{FF2B5EF4-FFF2-40B4-BE49-F238E27FC236}">
                <a16:creationId xmlns:a16="http://schemas.microsoft.com/office/drawing/2014/main" id="{00000000-0008-0000-0300-00005B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1268255" y="13153163"/>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8" name="Рисунок 1117">
            <a:extLst>
              <a:ext uri="{FF2B5EF4-FFF2-40B4-BE49-F238E27FC236}">
                <a16:creationId xmlns:a16="http://schemas.microsoft.com/office/drawing/2014/main" id="{00000000-0008-0000-0300-00005E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9380465" y="13599087"/>
            <a:ext cx="405628"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71439</xdr:colOff>
      <xdr:row>43</xdr:row>
      <xdr:rowOff>107158</xdr:rowOff>
    </xdr:from>
    <xdr:to>
      <xdr:col>15</xdr:col>
      <xdr:colOff>858007</xdr:colOff>
      <xdr:row>47</xdr:row>
      <xdr:rowOff>335468</xdr:rowOff>
    </xdr:to>
    <xdr:grpSp>
      <xdr:nvGrpSpPr>
        <xdr:cNvPr id="1165" name="Группа 1164">
          <a:extLst>
            <a:ext uri="{FF2B5EF4-FFF2-40B4-BE49-F238E27FC236}">
              <a16:creationId xmlns:a16="http://schemas.microsoft.com/office/drawing/2014/main" id="{00000000-0008-0000-0300-00008D040000}"/>
            </a:ext>
          </a:extLst>
        </xdr:cNvPr>
        <xdr:cNvGrpSpPr/>
      </xdr:nvGrpSpPr>
      <xdr:grpSpPr>
        <a:xfrm>
          <a:off x="11996739" y="13365958"/>
          <a:ext cx="2615368" cy="1980910"/>
          <a:chOff x="11945939" y="13103491"/>
          <a:chExt cx="2797401" cy="1953394"/>
        </a:xfrm>
      </xdr:grpSpPr>
      <xdr:pic>
        <xdr:nvPicPr>
          <xdr:cNvPr id="1090" name="Рисунок 1089">
            <a:extLst>
              <a:ext uri="{FF2B5EF4-FFF2-40B4-BE49-F238E27FC236}">
                <a16:creationId xmlns:a16="http://schemas.microsoft.com/office/drawing/2014/main" id="{00000000-0008-0000-0300-000042040000}"/>
              </a:ext>
            </a:extLst>
          </xdr:cNvPr>
          <xdr:cNvPicPr>
            <a:picLocks noChangeAspect="1"/>
          </xdr:cNvPicPr>
        </xdr:nvPicPr>
        <xdr:blipFill>
          <a:blip xmlns:r="http://schemas.openxmlformats.org/officeDocument/2006/relationships" r:embed="rId26" cstate="print"/>
          <a:stretch>
            <a:fillRect/>
          </a:stretch>
        </xdr:blipFill>
        <xdr:spPr>
          <a:xfrm>
            <a:off x="11945939" y="13103491"/>
            <a:ext cx="2797401" cy="1953394"/>
          </a:xfrm>
          <a:prstGeom prst="rect">
            <a:avLst/>
          </a:prstGeom>
        </xdr:spPr>
      </xdr:pic>
      <xdr:pic>
        <xdr:nvPicPr>
          <xdr:cNvPr id="1095" name="Рисунок 1094">
            <a:extLst>
              <a:ext uri="{FF2B5EF4-FFF2-40B4-BE49-F238E27FC236}">
                <a16:creationId xmlns:a16="http://schemas.microsoft.com/office/drawing/2014/main" id="{00000000-0008-0000-0300-000047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3221544" y="13537772"/>
            <a:ext cx="455487" cy="1866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3" name="Рисунок 1102">
            <a:extLst>
              <a:ext uri="{FF2B5EF4-FFF2-40B4-BE49-F238E27FC236}">
                <a16:creationId xmlns:a16="http://schemas.microsoft.com/office/drawing/2014/main" id="{00000000-0008-0000-0300-00004F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816357" y="14792860"/>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1" name="Рисунок 1110">
            <a:extLst>
              <a:ext uri="{FF2B5EF4-FFF2-40B4-BE49-F238E27FC236}">
                <a16:creationId xmlns:a16="http://schemas.microsoft.com/office/drawing/2014/main" id="{00000000-0008-0000-0300-000057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12066553" y="13238955"/>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6" name="Рисунок 1115">
            <a:extLst>
              <a:ext uri="{FF2B5EF4-FFF2-40B4-BE49-F238E27FC236}">
                <a16:creationId xmlns:a16="http://schemas.microsoft.com/office/drawing/2014/main" id="{00000000-0008-0000-0300-00005C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4305671" y="13110829"/>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9" name="Рисунок 1118">
            <a:extLst>
              <a:ext uri="{FF2B5EF4-FFF2-40B4-BE49-F238E27FC236}">
                <a16:creationId xmlns:a16="http://schemas.microsoft.com/office/drawing/2014/main" id="{00000000-0008-0000-0300-00005F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12200262" y="13628852"/>
            <a:ext cx="400336"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xdr:col>
      <xdr:colOff>190502</xdr:colOff>
      <xdr:row>51</xdr:row>
      <xdr:rowOff>171976</xdr:rowOff>
    </xdr:from>
    <xdr:to>
      <xdr:col>3</xdr:col>
      <xdr:colOff>698500</xdr:colOff>
      <xdr:row>56</xdr:row>
      <xdr:rowOff>238860</xdr:rowOff>
    </xdr:to>
    <xdr:pic>
      <xdr:nvPicPr>
        <xdr:cNvPr id="1120" name="Рисунок 1119">
          <a:extLst>
            <a:ext uri="{FF2B5EF4-FFF2-40B4-BE49-F238E27FC236}">
              <a16:creationId xmlns:a16="http://schemas.microsoft.com/office/drawing/2014/main" id="{00000000-0008-0000-0300-000060040000}"/>
            </a:ext>
          </a:extLst>
        </xdr:cNvPr>
        <xdr:cNvPicPr>
          <a:picLocks noChangeAspect="1"/>
        </xdr:cNvPicPr>
      </xdr:nvPicPr>
      <xdr:blipFill>
        <a:blip xmlns:r="http://schemas.openxmlformats.org/officeDocument/2006/relationships" r:embed="rId27" cstate="print"/>
        <a:stretch>
          <a:fillRect/>
        </a:stretch>
      </xdr:blipFill>
      <xdr:spPr>
        <a:xfrm>
          <a:off x="381002" y="15941143"/>
          <a:ext cx="2518831" cy="1971884"/>
        </a:xfrm>
        <a:prstGeom prst="rect">
          <a:avLst/>
        </a:prstGeom>
      </xdr:spPr>
    </xdr:pic>
    <xdr:clientData/>
  </xdr:twoCellAnchor>
  <xdr:twoCellAnchor>
    <xdr:from>
      <xdr:col>4</xdr:col>
      <xdr:colOff>349253</xdr:colOff>
      <xdr:row>52</xdr:row>
      <xdr:rowOff>94457</xdr:rowOff>
    </xdr:from>
    <xdr:to>
      <xdr:col>7</xdr:col>
      <xdr:colOff>585161</xdr:colOff>
      <xdr:row>58</xdr:row>
      <xdr:rowOff>123476</xdr:rowOff>
    </xdr:to>
    <xdr:grpSp>
      <xdr:nvGrpSpPr>
        <xdr:cNvPr id="22" name="Группа 21">
          <a:extLst>
            <a:ext uri="{FF2B5EF4-FFF2-40B4-BE49-F238E27FC236}">
              <a16:creationId xmlns:a16="http://schemas.microsoft.com/office/drawing/2014/main" id="{00000000-0008-0000-0300-000016000000}"/>
            </a:ext>
          </a:extLst>
        </xdr:cNvPr>
        <xdr:cNvGrpSpPr/>
      </xdr:nvGrpSpPr>
      <xdr:grpSpPr>
        <a:xfrm>
          <a:off x="3473453" y="16477457"/>
          <a:ext cx="3169608" cy="2257869"/>
          <a:chOff x="3460753" y="16159957"/>
          <a:chExt cx="3156908" cy="2219769"/>
        </a:xfrm>
      </xdr:grpSpPr>
      <xdr:pic>
        <xdr:nvPicPr>
          <xdr:cNvPr id="15" name="Рисунок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28" cstate="print"/>
          <a:stretch>
            <a:fillRect/>
          </a:stretch>
        </xdr:blipFill>
        <xdr:spPr>
          <a:xfrm>
            <a:off x="3460753" y="16224251"/>
            <a:ext cx="2942628" cy="2155475"/>
          </a:xfrm>
          <a:prstGeom prst="rect">
            <a:avLst/>
          </a:prstGeom>
        </xdr:spPr>
      </xdr:pic>
      <xdr:pic>
        <xdr:nvPicPr>
          <xdr:cNvPr id="1126" name="Рисунок 1125">
            <a:extLst>
              <a:ext uri="{FF2B5EF4-FFF2-40B4-BE49-F238E27FC236}">
                <a16:creationId xmlns:a16="http://schemas.microsoft.com/office/drawing/2014/main" id="{00000000-0008-0000-0300-000066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816677" y="18147775"/>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9" name="Рисунок 1128">
            <a:extLst>
              <a:ext uri="{FF2B5EF4-FFF2-40B4-BE49-F238E27FC236}">
                <a16:creationId xmlns:a16="http://schemas.microsoft.com/office/drawing/2014/main" id="{00000000-0008-0000-0300-000069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652802" y="16159957"/>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2" name="Рисунок 1131">
            <a:extLst>
              <a:ext uri="{FF2B5EF4-FFF2-40B4-BE49-F238E27FC236}">
                <a16:creationId xmlns:a16="http://schemas.microsoft.com/office/drawing/2014/main" id="{00000000-0008-0000-0300-00006C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3940579" y="16654393"/>
            <a:ext cx="465622"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5" name="Рисунок 1134">
            <a:extLst>
              <a:ext uri="{FF2B5EF4-FFF2-40B4-BE49-F238E27FC236}">
                <a16:creationId xmlns:a16="http://schemas.microsoft.com/office/drawing/2014/main" id="{00000000-0008-0000-0300-00006F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5955421" y="16359913"/>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8" name="Рисунок 1137">
            <a:extLst>
              <a:ext uri="{FF2B5EF4-FFF2-40B4-BE49-F238E27FC236}">
                <a16:creationId xmlns:a16="http://schemas.microsoft.com/office/drawing/2014/main" id="{00000000-0008-0000-0300-000072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5133006" y="16720228"/>
            <a:ext cx="478935" cy="24889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433914</xdr:colOff>
      <xdr:row>52</xdr:row>
      <xdr:rowOff>73291</xdr:rowOff>
    </xdr:from>
    <xdr:to>
      <xdr:col>11</xdr:col>
      <xdr:colOff>902661</xdr:colOff>
      <xdr:row>58</xdr:row>
      <xdr:rowOff>147846</xdr:rowOff>
    </xdr:to>
    <xdr:grpSp>
      <xdr:nvGrpSpPr>
        <xdr:cNvPr id="23" name="Группа 22">
          <a:extLst>
            <a:ext uri="{FF2B5EF4-FFF2-40B4-BE49-F238E27FC236}">
              <a16:creationId xmlns:a16="http://schemas.microsoft.com/office/drawing/2014/main" id="{00000000-0008-0000-0300-000017000000}"/>
            </a:ext>
          </a:extLst>
        </xdr:cNvPr>
        <xdr:cNvGrpSpPr/>
      </xdr:nvGrpSpPr>
      <xdr:grpSpPr>
        <a:xfrm>
          <a:off x="7310964" y="16456291"/>
          <a:ext cx="3402447" cy="2303405"/>
          <a:chOff x="7281331" y="16138791"/>
          <a:chExt cx="3389747" cy="2265305"/>
        </a:xfrm>
      </xdr:grpSpPr>
      <xdr:pic>
        <xdr:nvPicPr>
          <xdr:cNvPr id="14" name="Рисунок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29" cstate="print"/>
          <a:stretch>
            <a:fillRect/>
          </a:stretch>
        </xdr:blipFill>
        <xdr:spPr>
          <a:xfrm>
            <a:off x="7281331" y="16203084"/>
            <a:ext cx="3260759" cy="2201012"/>
          </a:xfrm>
          <a:prstGeom prst="rect">
            <a:avLst/>
          </a:prstGeom>
        </xdr:spPr>
      </xdr:pic>
      <xdr:pic>
        <xdr:nvPicPr>
          <xdr:cNvPr id="1127" name="Рисунок 1126">
            <a:extLst>
              <a:ext uri="{FF2B5EF4-FFF2-40B4-BE49-F238E27FC236}">
                <a16:creationId xmlns:a16="http://schemas.microsoft.com/office/drawing/2014/main" id="{00000000-0008-0000-0300-000067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9870094" y="18137191"/>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0" name="Рисунок 1129">
            <a:extLst>
              <a:ext uri="{FF2B5EF4-FFF2-40B4-BE49-F238E27FC236}">
                <a16:creationId xmlns:a16="http://schemas.microsoft.com/office/drawing/2014/main" id="{00000000-0008-0000-0300-00006A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7462802" y="16138791"/>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3" name="Рисунок 1132">
            <a:extLst>
              <a:ext uri="{FF2B5EF4-FFF2-40B4-BE49-F238E27FC236}">
                <a16:creationId xmlns:a16="http://schemas.microsoft.com/office/drawing/2014/main" id="{00000000-0008-0000-0300-00006D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7697662" y="16654392"/>
            <a:ext cx="465622"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6" name="Рисунок 1135">
            <a:extLst>
              <a:ext uri="{FF2B5EF4-FFF2-40B4-BE49-F238E27FC236}">
                <a16:creationId xmlns:a16="http://schemas.microsoft.com/office/drawing/2014/main" id="{00000000-0008-0000-0300-000070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0061752" y="16264661"/>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9" name="Рисунок 1138">
            <a:extLst>
              <a:ext uri="{FF2B5EF4-FFF2-40B4-BE49-F238E27FC236}">
                <a16:creationId xmlns:a16="http://schemas.microsoft.com/office/drawing/2014/main" id="{00000000-0008-0000-0300-000073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9122571" y="16672246"/>
            <a:ext cx="475386" cy="23357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12</xdr:col>
      <xdr:colOff>127000</xdr:colOff>
      <xdr:row>52</xdr:row>
      <xdr:rowOff>73291</xdr:rowOff>
    </xdr:from>
    <xdr:to>
      <xdr:col>15</xdr:col>
      <xdr:colOff>799708</xdr:colOff>
      <xdr:row>58</xdr:row>
      <xdr:rowOff>195488</xdr:rowOff>
    </xdr:to>
    <xdr:grpSp>
      <xdr:nvGrpSpPr>
        <xdr:cNvPr id="24" name="Группа 23">
          <a:extLst>
            <a:ext uri="{FF2B5EF4-FFF2-40B4-BE49-F238E27FC236}">
              <a16:creationId xmlns:a16="http://schemas.microsoft.com/office/drawing/2014/main" id="{00000000-0008-0000-0300-000018000000}"/>
            </a:ext>
          </a:extLst>
        </xdr:cNvPr>
        <xdr:cNvGrpSpPr/>
      </xdr:nvGrpSpPr>
      <xdr:grpSpPr>
        <a:xfrm>
          <a:off x="11137900" y="16456291"/>
          <a:ext cx="3415908" cy="2351047"/>
          <a:chOff x="11091333" y="16138791"/>
          <a:chExt cx="3593708" cy="2312947"/>
        </a:xfrm>
      </xdr:grpSpPr>
      <xdr:pic>
        <xdr:nvPicPr>
          <xdr:cNvPr id="13" name="Рисунок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30" cstate="print"/>
          <a:stretch>
            <a:fillRect/>
          </a:stretch>
        </xdr:blipFill>
        <xdr:spPr>
          <a:xfrm>
            <a:off x="11091333" y="16160749"/>
            <a:ext cx="3593708" cy="2290989"/>
          </a:xfrm>
          <a:prstGeom prst="rect">
            <a:avLst/>
          </a:prstGeom>
        </xdr:spPr>
      </xdr:pic>
      <xdr:pic>
        <xdr:nvPicPr>
          <xdr:cNvPr id="1128" name="Рисунок 1127">
            <a:extLst>
              <a:ext uri="{FF2B5EF4-FFF2-40B4-BE49-F238E27FC236}">
                <a16:creationId xmlns:a16="http://schemas.microsoft.com/office/drawing/2014/main" id="{00000000-0008-0000-0300-000068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817677" y="18137191"/>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1" name="Рисунок 1130">
            <a:extLst>
              <a:ext uri="{FF2B5EF4-FFF2-40B4-BE49-F238E27FC236}">
                <a16:creationId xmlns:a16="http://schemas.microsoft.com/office/drawing/2014/main" id="{00000000-0008-0000-0300-00006B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11283385" y="16138791"/>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4" name="Рисунок 1133">
            <a:extLst>
              <a:ext uri="{FF2B5EF4-FFF2-40B4-BE49-F238E27FC236}">
                <a16:creationId xmlns:a16="http://schemas.microsoft.com/office/drawing/2014/main" id="{00000000-0008-0000-0300-00006E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162087">
            <a:off x="11518245" y="16675557"/>
            <a:ext cx="465622" cy="25549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7" name="Рисунок 1136">
            <a:extLst>
              <a:ext uri="{FF2B5EF4-FFF2-40B4-BE49-F238E27FC236}">
                <a16:creationId xmlns:a16="http://schemas.microsoft.com/office/drawing/2014/main" id="{00000000-0008-0000-0300-000071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4178668" y="16190576"/>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42" name="Рисунок 1141">
            <a:extLst>
              <a:ext uri="{FF2B5EF4-FFF2-40B4-BE49-F238E27FC236}">
                <a16:creationId xmlns:a16="http://schemas.microsoft.com/office/drawing/2014/main" id="{00000000-0008-0000-0300-000076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3027075" y="16661179"/>
            <a:ext cx="455487" cy="1866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169338</xdr:colOff>
      <xdr:row>24</xdr:row>
      <xdr:rowOff>169336</xdr:rowOff>
    </xdr:from>
    <xdr:to>
      <xdr:col>12</xdr:col>
      <xdr:colOff>736478</xdr:colOff>
      <xdr:row>28</xdr:row>
      <xdr:rowOff>322491</xdr:rowOff>
    </xdr:to>
    <xdr:grpSp>
      <xdr:nvGrpSpPr>
        <xdr:cNvPr id="1159" name="Группа 1158">
          <a:extLst>
            <a:ext uri="{FF2B5EF4-FFF2-40B4-BE49-F238E27FC236}">
              <a16:creationId xmlns:a16="http://schemas.microsoft.com/office/drawing/2014/main" id="{00000000-0008-0000-0300-000087040000}"/>
            </a:ext>
          </a:extLst>
        </xdr:cNvPr>
        <xdr:cNvGrpSpPr/>
      </xdr:nvGrpSpPr>
      <xdr:grpSpPr>
        <a:xfrm>
          <a:off x="9160938" y="7008286"/>
          <a:ext cx="2586440" cy="1905755"/>
          <a:chOff x="9122838" y="6858003"/>
          <a:chExt cx="2577973" cy="1878238"/>
        </a:xfrm>
      </xdr:grpSpPr>
      <xdr:pic>
        <xdr:nvPicPr>
          <xdr:cNvPr id="139" name="Рисунок 138">
            <a:extLst>
              <a:ext uri="{FF2B5EF4-FFF2-40B4-BE49-F238E27FC236}">
                <a16:creationId xmlns:a16="http://schemas.microsoft.com/office/drawing/2014/main" id="{00000000-0008-0000-0300-00008B000000}"/>
              </a:ext>
            </a:extLst>
          </xdr:cNvPr>
          <xdr:cNvPicPr>
            <a:picLocks noChangeAspect="1"/>
          </xdr:cNvPicPr>
        </xdr:nvPicPr>
        <xdr:blipFill>
          <a:blip xmlns:r="http://schemas.openxmlformats.org/officeDocument/2006/relationships" r:embed="rId31" cstate="print"/>
          <a:stretch>
            <a:fillRect/>
          </a:stretch>
        </xdr:blipFill>
        <xdr:spPr>
          <a:xfrm>
            <a:off x="9122838" y="6858003"/>
            <a:ext cx="2577973" cy="1878238"/>
          </a:xfrm>
          <a:prstGeom prst="rect">
            <a:avLst/>
          </a:prstGeom>
        </xdr:spPr>
      </xdr:pic>
      <xdr:pic>
        <xdr:nvPicPr>
          <xdr:cNvPr id="142" name="Рисунок 141">
            <a:extLst>
              <a:ext uri="{FF2B5EF4-FFF2-40B4-BE49-F238E27FC236}">
                <a16:creationId xmlns:a16="http://schemas.microsoft.com/office/drawing/2014/main" id="{00000000-0008-0000-0300-00008E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0856986" y="8445506"/>
            <a:ext cx="812890"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Рисунок 145">
            <a:extLst>
              <a:ext uri="{FF2B5EF4-FFF2-40B4-BE49-F238E27FC236}">
                <a16:creationId xmlns:a16="http://schemas.microsoft.com/office/drawing/2014/main" id="{00000000-0008-0000-0300-000092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1449746">
            <a:off x="11204770" y="6919682"/>
            <a:ext cx="405628" cy="2340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1" name="Рисунок 150">
            <a:extLst>
              <a:ext uri="{FF2B5EF4-FFF2-40B4-BE49-F238E27FC236}">
                <a16:creationId xmlns:a16="http://schemas.microsoft.com/office/drawing/2014/main" id="{00000000-0008-0000-0300-000097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2043384">
            <a:off x="9276159" y="7378331"/>
            <a:ext cx="453537" cy="2154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Рисунок 152">
            <a:extLst>
              <a:ext uri="{FF2B5EF4-FFF2-40B4-BE49-F238E27FC236}">
                <a16:creationId xmlns:a16="http://schemas.microsoft.com/office/drawing/2014/main" id="{00000000-0008-0000-0300-00009900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9790381" y="6909122"/>
            <a:ext cx="475386" cy="23463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58" name="Рисунок 1157">
            <a:extLst>
              <a:ext uri="{FF2B5EF4-FFF2-40B4-BE49-F238E27FC236}">
                <a16:creationId xmlns:a16="http://schemas.microsoft.com/office/drawing/2014/main" id="{00000000-0008-0000-0300-000086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0667105">
            <a:off x="11036411" y="7187728"/>
            <a:ext cx="427117" cy="247213"/>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74084</xdr:colOff>
      <xdr:row>62</xdr:row>
      <xdr:rowOff>111372</xdr:rowOff>
    </xdr:from>
    <xdr:to>
      <xdr:col>3</xdr:col>
      <xdr:colOff>846666</xdr:colOff>
      <xdr:row>66</xdr:row>
      <xdr:rowOff>388944</xdr:rowOff>
    </xdr:to>
    <xdr:grpSp>
      <xdr:nvGrpSpPr>
        <xdr:cNvPr id="1188" name="Группа 1187">
          <a:extLst>
            <a:ext uri="{FF2B5EF4-FFF2-40B4-BE49-F238E27FC236}">
              <a16:creationId xmlns:a16="http://schemas.microsoft.com/office/drawing/2014/main" id="{00000000-0008-0000-0300-0000A4040000}"/>
            </a:ext>
          </a:extLst>
        </xdr:cNvPr>
        <xdr:cNvGrpSpPr/>
      </xdr:nvGrpSpPr>
      <xdr:grpSpPr>
        <a:xfrm>
          <a:off x="264584" y="19790022"/>
          <a:ext cx="2791882" cy="2030172"/>
          <a:chOff x="264584" y="19415372"/>
          <a:chExt cx="2783415" cy="2002655"/>
        </a:xfrm>
      </xdr:grpSpPr>
      <xdr:pic>
        <xdr:nvPicPr>
          <xdr:cNvPr id="1143" name="Рисунок 1142">
            <a:extLst>
              <a:ext uri="{FF2B5EF4-FFF2-40B4-BE49-F238E27FC236}">
                <a16:creationId xmlns:a16="http://schemas.microsoft.com/office/drawing/2014/main" id="{00000000-0008-0000-0300-000077040000}"/>
              </a:ext>
            </a:extLst>
          </xdr:cNvPr>
          <xdr:cNvPicPr>
            <a:picLocks noChangeAspect="1"/>
          </xdr:cNvPicPr>
        </xdr:nvPicPr>
        <xdr:blipFill>
          <a:blip xmlns:r="http://schemas.openxmlformats.org/officeDocument/2006/relationships" r:embed="rId32" cstate="print"/>
          <a:stretch>
            <a:fillRect/>
          </a:stretch>
        </xdr:blipFill>
        <xdr:spPr>
          <a:xfrm>
            <a:off x="264584" y="19433374"/>
            <a:ext cx="2783415" cy="1940438"/>
          </a:xfrm>
          <a:prstGeom prst="rect">
            <a:avLst/>
          </a:prstGeom>
        </xdr:spPr>
      </xdr:pic>
      <xdr:pic>
        <xdr:nvPicPr>
          <xdr:cNvPr id="1150" name="Рисунок 1149">
            <a:extLst>
              <a:ext uri="{FF2B5EF4-FFF2-40B4-BE49-F238E27FC236}">
                <a16:creationId xmlns:a16="http://schemas.microsoft.com/office/drawing/2014/main" id="{00000000-0008-0000-0300-00007E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2207762" y="21195776"/>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6" name="Рисунок 1165">
            <a:extLst>
              <a:ext uri="{FF2B5EF4-FFF2-40B4-BE49-F238E27FC236}">
                <a16:creationId xmlns:a16="http://schemas.microsoft.com/office/drawing/2014/main" id="{00000000-0008-0000-0300-00008E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71969" y="19546623"/>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1" name="Рисунок 1170">
            <a:extLst>
              <a:ext uri="{FF2B5EF4-FFF2-40B4-BE49-F238E27FC236}">
                <a16:creationId xmlns:a16="http://schemas.microsoft.com/office/drawing/2014/main" id="{00000000-0008-0000-0300-00009304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2233542">
            <a:off x="548424" y="19955582"/>
            <a:ext cx="409642" cy="2250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3" name="Рисунок 1172">
            <a:extLst>
              <a:ext uri="{FF2B5EF4-FFF2-40B4-BE49-F238E27FC236}">
                <a16:creationId xmlns:a16="http://schemas.microsoft.com/office/drawing/2014/main" id="{00000000-0008-0000-0300-00009504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1426343">
            <a:off x="2610125" y="19415372"/>
            <a:ext cx="375778" cy="207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5" name="Рисунок 1174">
            <a:extLst>
              <a:ext uri="{FF2B5EF4-FFF2-40B4-BE49-F238E27FC236}">
                <a16:creationId xmlns:a16="http://schemas.microsoft.com/office/drawing/2014/main" id="{00000000-0008-0000-0300-000097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656609" y="19853375"/>
            <a:ext cx="455487" cy="18663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190499</xdr:colOff>
      <xdr:row>62</xdr:row>
      <xdr:rowOff>148168</xdr:rowOff>
    </xdr:from>
    <xdr:to>
      <xdr:col>6</xdr:col>
      <xdr:colOff>754496</xdr:colOff>
      <xdr:row>66</xdr:row>
      <xdr:rowOff>346612</xdr:rowOff>
    </xdr:to>
    <xdr:grpSp>
      <xdr:nvGrpSpPr>
        <xdr:cNvPr id="1189" name="Группа 1188">
          <a:extLst>
            <a:ext uri="{FF2B5EF4-FFF2-40B4-BE49-F238E27FC236}">
              <a16:creationId xmlns:a16="http://schemas.microsoft.com/office/drawing/2014/main" id="{00000000-0008-0000-0300-0000A5040000}"/>
            </a:ext>
          </a:extLst>
        </xdr:cNvPr>
        <xdr:cNvGrpSpPr/>
      </xdr:nvGrpSpPr>
      <xdr:grpSpPr>
        <a:xfrm>
          <a:off x="3314699" y="19826818"/>
          <a:ext cx="2583297" cy="1951044"/>
          <a:chOff x="3301999" y="19452168"/>
          <a:chExt cx="2574830" cy="1923527"/>
        </a:xfrm>
      </xdr:grpSpPr>
      <xdr:pic>
        <xdr:nvPicPr>
          <xdr:cNvPr id="1144" name="Рисунок 1143">
            <a:extLst>
              <a:ext uri="{FF2B5EF4-FFF2-40B4-BE49-F238E27FC236}">
                <a16:creationId xmlns:a16="http://schemas.microsoft.com/office/drawing/2014/main" id="{00000000-0008-0000-0300-000078040000}"/>
              </a:ext>
            </a:extLst>
          </xdr:cNvPr>
          <xdr:cNvPicPr>
            <a:picLocks noChangeAspect="1"/>
          </xdr:cNvPicPr>
        </xdr:nvPicPr>
        <xdr:blipFill>
          <a:blip xmlns:r="http://schemas.openxmlformats.org/officeDocument/2006/relationships" r:embed="rId33" cstate="print"/>
          <a:stretch>
            <a:fillRect/>
          </a:stretch>
        </xdr:blipFill>
        <xdr:spPr>
          <a:xfrm>
            <a:off x="3301999" y="19452168"/>
            <a:ext cx="2572402" cy="1896227"/>
          </a:xfrm>
          <a:prstGeom prst="rect">
            <a:avLst/>
          </a:prstGeom>
        </xdr:spPr>
      </xdr:pic>
      <xdr:pic>
        <xdr:nvPicPr>
          <xdr:cNvPr id="1151" name="Рисунок 1150">
            <a:extLst>
              <a:ext uri="{FF2B5EF4-FFF2-40B4-BE49-F238E27FC236}">
                <a16:creationId xmlns:a16="http://schemas.microsoft.com/office/drawing/2014/main" id="{00000000-0008-0000-0300-00007F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5075845" y="21153444"/>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7" name="Рисунок 1166">
            <a:extLst>
              <a:ext uri="{FF2B5EF4-FFF2-40B4-BE49-F238E27FC236}">
                <a16:creationId xmlns:a16="http://schemas.microsoft.com/office/drawing/2014/main" id="{00000000-0008-0000-0300-00008F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3451718" y="19514872"/>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2" name="Рисунок 1171">
            <a:extLst>
              <a:ext uri="{FF2B5EF4-FFF2-40B4-BE49-F238E27FC236}">
                <a16:creationId xmlns:a16="http://schemas.microsoft.com/office/drawing/2014/main" id="{00000000-0008-0000-0300-000094040000}"/>
              </a:ext>
            </a:extLst>
          </xdr:cNvPr>
          <xdr:cNvPicPr>
            <a:picLocks noChangeAspect="1" noChangeArrowheads="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47789" t="40813" r="43706" b="51091"/>
          <a:stretch/>
        </xdr:blipFill>
        <xdr:spPr bwMode="auto">
          <a:xfrm rot="2233542">
            <a:off x="3617591" y="19913248"/>
            <a:ext cx="409642" cy="225058"/>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4" name="Рисунок 1173">
            <a:extLst>
              <a:ext uri="{FF2B5EF4-FFF2-40B4-BE49-F238E27FC236}">
                <a16:creationId xmlns:a16="http://schemas.microsoft.com/office/drawing/2014/main" id="{00000000-0008-0000-0300-00009604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4940" t="63197" r="57097" b="29237"/>
          <a:stretch/>
        </xdr:blipFill>
        <xdr:spPr bwMode="auto">
          <a:xfrm rot="1426343">
            <a:off x="5435875" y="19457705"/>
            <a:ext cx="375778" cy="20710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6" name="Рисунок 1175">
            <a:extLst>
              <a:ext uri="{FF2B5EF4-FFF2-40B4-BE49-F238E27FC236}">
                <a16:creationId xmlns:a16="http://schemas.microsoft.com/office/drawing/2014/main" id="{00000000-0008-0000-0300-000098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4582321" y="19878996"/>
            <a:ext cx="475386" cy="23357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317501</xdr:colOff>
      <xdr:row>63</xdr:row>
      <xdr:rowOff>42336</xdr:rowOff>
    </xdr:from>
    <xdr:to>
      <xdr:col>9</xdr:col>
      <xdr:colOff>669833</xdr:colOff>
      <xdr:row>66</xdr:row>
      <xdr:rowOff>357196</xdr:rowOff>
    </xdr:to>
    <xdr:grpSp>
      <xdr:nvGrpSpPr>
        <xdr:cNvPr id="1190" name="Группа 1189">
          <a:extLst>
            <a:ext uri="{FF2B5EF4-FFF2-40B4-BE49-F238E27FC236}">
              <a16:creationId xmlns:a16="http://schemas.microsoft.com/office/drawing/2014/main" id="{00000000-0008-0000-0300-0000A6040000}"/>
            </a:ext>
          </a:extLst>
        </xdr:cNvPr>
        <xdr:cNvGrpSpPr/>
      </xdr:nvGrpSpPr>
      <xdr:grpSpPr>
        <a:xfrm>
          <a:off x="6375401" y="19930536"/>
          <a:ext cx="2371632" cy="1857910"/>
          <a:chOff x="6350001" y="19547419"/>
          <a:chExt cx="2363165" cy="1838860"/>
        </a:xfrm>
      </xdr:grpSpPr>
      <xdr:pic>
        <xdr:nvPicPr>
          <xdr:cNvPr id="1149" name="Рисунок 1148">
            <a:extLst>
              <a:ext uri="{FF2B5EF4-FFF2-40B4-BE49-F238E27FC236}">
                <a16:creationId xmlns:a16="http://schemas.microsoft.com/office/drawing/2014/main" id="{00000000-0008-0000-0300-00007D040000}"/>
              </a:ext>
            </a:extLst>
          </xdr:cNvPr>
          <xdr:cNvPicPr>
            <a:picLocks noChangeAspect="1"/>
          </xdr:cNvPicPr>
        </xdr:nvPicPr>
        <xdr:blipFill>
          <a:blip xmlns:r="http://schemas.openxmlformats.org/officeDocument/2006/relationships" r:embed="rId34" cstate="print"/>
          <a:stretch>
            <a:fillRect/>
          </a:stretch>
        </xdr:blipFill>
        <xdr:spPr>
          <a:xfrm>
            <a:off x="6350001" y="19547419"/>
            <a:ext cx="2286503" cy="1803071"/>
          </a:xfrm>
          <a:prstGeom prst="rect">
            <a:avLst/>
          </a:prstGeom>
        </xdr:spPr>
      </xdr:pic>
      <xdr:pic>
        <xdr:nvPicPr>
          <xdr:cNvPr id="1152" name="Рисунок 1151">
            <a:extLst>
              <a:ext uri="{FF2B5EF4-FFF2-40B4-BE49-F238E27FC236}">
                <a16:creationId xmlns:a16="http://schemas.microsoft.com/office/drawing/2014/main" id="{00000000-0008-0000-0300-000080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7912182" y="21164028"/>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8" name="Рисунок 1167">
            <a:extLst>
              <a:ext uri="{FF2B5EF4-FFF2-40B4-BE49-F238E27FC236}">
                <a16:creationId xmlns:a16="http://schemas.microsoft.com/office/drawing/2014/main" id="{00000000-0008-0000-0300-000090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6478553" y="19567788"/>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7" name="Рисунок 1176">
            <a:extLst>
              <a:ext uri="{FF2B5EF4-FFF2-40B4-BE49-F238E27FC236}">
                <a16:creationId xmlns:a16="http://schemas.microsoft.com/office/drawing/2014/main" id="{00000000-0008-0000-0300-000099040000}"/>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48595" t="51519" r="41545" b="38876"/>
          <a:stretch/>
        </xdr:blipFill>
        <xdr:spPr bwMode="auto">
          <a:xfrm rot="20787036">
            <a:off x="7440175" y="19884643"/>
            <a:ext cx="478935" cy="24889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0" name="Рисунок 1179">
            <a:extLst>
              <a:ext uri="{FF2B5EF4-FFF2-40B4-BE49-F238E27FC236}">
                <a16:creationId xmlns:a16="http://schemas.microsoft.com/office/drawing/2014/main" id="{00000000-0008-0000-0300-00009C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8188505" y="19577246"/>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3" name="Рисунок 1182">
            <a:extLst>
              <a:ext uri="{FF2B5EF4-FFF2-40B4-BE49-F238E27FC236}">
                <a16:creationId xmlns:a16="http://schemas.microsoft.com/office/drawing/2014/main" id="{00000000-0008-0000-0300-00009F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6618877" y="19933873"/>
            <a:ext cx="405628"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10</xdr:col>
      <xdr:colOff>190500</xdr:colOff>
      <xdr:row>62</xdr:row>
      <xdr:rowOff>187166</xdr:rowOff>
    </xdr:from>
    <xdr:to>
      <xdr:col>12</xdr:col>
      <xdr:colOff>733335</xdr:colOff>
      <xdr:row>66</xdr:row>
      <xdr:rowOff>348940</xdr:rowOff>
    </xdr:to>
    <xdr:grpSp>
      <xdr:nvGrpSpPr>
        <xdr:cNvPr id="1191" name="Группа 1190">
          <a:extLst>
            <a:ext uri="{FF2B5EF4-FFF2-40B4-BE49-F238E27FC236}">
              <a16:creationId xmlns:a16="http://schemas.microsoft.com/office/drawing/2014/main" id="{00000000-0008-0000-0300-0000A7040000}"/>
            </a:ext>
          </a:extLst>
        </xdr:cNvPr>
        <xdr:cNvGrpSpPr/>
      </xdr:nvGrpSpPr>
      <xdr:grpSpPr>
        <a:xfrm>
          <a:off x="9182100" y="19865816"/>
          <a:ext cx="2562135" cy="1914374"/>
          <a:chOff x="9144000" y="19491166"/>
          <a:chExt cx="2553668" cy="1886857"/>
        </a:xfrm>
      </xdr:grpSpPr>
      <xdr:pic>
        <xdr:nvPicPr>
          <xdr:cNvPr id="1147" name="Рисунок 1146">
            <a:extLst>
              <a:ext uri="{FF2B5EF4-FFF2-40B4-BE49-F238E27FC236}">
                <a16:creationId xmlns:a16="http://schemas.microsoft.com/office/drawing/2014/main" id="{00000000-0008-0000-0300-00007B040000}"/>
              </a:ext>
            </a:extLst>
          </xdr:cNvPr>
          <xdr:cNvPicPr>
            <a:picLocks noChangeAspect="1"/>
          </xdr:cNvPicPr>
        </xdr:nvPicPr>
        <xdr:blipFill>
          <a:blip xmlns:r="http://schemas.openxmlformats.org/officeDocument/2006/relationships" r:embed="rId35" cstate="print"/>
          <a:stretch>
            <a:fillRect/>
          </a:stretch>
        </xdr:blipFill>
        <xdr:spPr>
          <a:xfrm>
            <a:off x="9144000" y="19491166"/>
            <a:ext cx="2540000" cy="1886857"/>
          </a:xfrm>
          <a:prstGeom prst="rect">
            <a:avLst/>
          </a:prstGeom>
        </xdr:spPr>
      </xdr:pic>
      <xdr:pic>
        <xdr:nvPicPr>
          <xdr:cNvPr id="1153" name="Рисунок 1152">
            <a:extLst>
              <a:ext uri="{FF2B5EF4-FFF2-40B4-BE49-F238E27FC236}">
                <a16:creationId xmlns:a16="http://schemas.microsoft.com/office/drawing/2014/main" id="{00000000-0008-0000-0300-000081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0896684" y="21142862"/>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9" name="Рисунок 1168">
            <a:extLst>
              <a:ext uri="{FF2B5EF4-FFF2-40B4-BE49-F238E27FC236}">
                <a16:creationId xmlns:a16="http://schemas.microsoft.com/office/drawing/2014/main" id="{00000000-0008-0000-0300-000091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9314888" y="19557204"/>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8" name="Рисунок 1177">
            <a:extLst>
              <a:ext uri="{FF2B5EF4-FFF2-40B4-BE49-F238E27FC236}">
                <a16:creationId xmlns:a16="http://schemas.microsoft.com/office/drawing/2014/main" id="{00000000-0008-0000-0300-00009A040000}"/>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48088" t="63004" r="41589" b="27995"/>
          <a:stretch/>
        </xdr:blipFill>
        <xdr:spPr bwMode="auto">
          <a:xfrm rot="20888338">
            <a:off x="10329074" y="19868412"/>
            <a:ext cx="475386" cy="23357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1" name="Рисунок 1180">
            <a:extLst>
              <a:ext uri="{FF2B5EF4-FFF2-40B4-BE49-F238E27FC236}">
                <a16:creationId xmlns:a16="http://schemas.microsoft.com/office/drawing/2014/main" id="{00000000-0008-0000-0300-00009D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1236504" y="19513745"/>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4" name="Рисунок 1183">
            <a:extLst>
              <a:ext uri="{FF2B5EF4-FFF2-40B4-BE49-F238E27FC236}">
                <a16:creationId xmlns:a16="http://schemas.microsoft.com/office/drawing/2014/main" id="{00000000-0008-0000-0300-0000A0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9402295" y="19944457"/>
            <a:ext cx="405628"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52916</xdr:colOff>
      <xdr:row>62</xdr:row>
      <xdr:rowOff>95252</xdr:rowOff>
    </xdr:from>
    <xdr:to>
      <xdr:col>15</xdr:col>
      <xdr:colOff>876492</xdr:colOff>
      <xdr:row>66</xdr:row>
      <xdr:rowOff>354254</xdr:rowOff>
    </xdr:to>
    <xdr:grpSp>
      <xdr:nvGrpSpPr>
        <xdr:cNvPr id="1192" name="Группа 1191">
          <a:extLst>
            <a:ext uri="{FF2B5EF4-FFF2-40B4-BE49-F238E27FC236}">
              <a16:creationId xmlns:a16="http://schemas.microsoft.com/office/drawing/2014/main" id="{00000000-0008-0000-0300-0000A8040000}"/>
            </a:ext>
          </a:extLst>
        </xdr:cNvPr>
        <xdr:cNvGrpSpPr/>
      </xdr:nvGrpSpPr>
      <xdr:grpSpPr>
        <a:xfrm>
          <a:off x="11978216" y="19773902"/>
          <a:ext cx="2652376" cy="2011602"/>
          <a:chOff x="11927416" y="19399252"/>
          <a:chExt cx="2834409" cy="1984085"/>
        </a:xfrm>
      </xdr:grpSpPr>
      <xdr:pic>
        <xdr:nvPicPr>
          <xdr:cNvPr id="1146" name="Рисунок 1145">
            <a:extLst>
              <a:ext uri="{FF2B5EF4-FFF2-40B4-BE49-F238E27FC236}">
                <a16:creationId xmlns:a16="http://schemas.microsoft.com/office/drawing/2014/main" id="{00000000-0008-0000-0300-00007A040000}"/>
              </a:ext>
            </a:extLst>
          </xdr:cNvPr>
          <xdr:cNvPicPr>
            <a:picLocks noChangeAspect="1"/>
          </xdr:cNvPicPr>
        </xdr:nvPicPr>
        <xdr:blipFill>
          <a:blip xmlns:r="http://schemas.openxmlformats.org/officeDocument/2006/relationships" r:embed="rId36" cstate="print"/>
          <a:stretch>
            <a:fillRect/>
          </a:stretch>
        </xdr:blipFill>
        <xdr:spPr>
          <a:xfrm>
            <a:off x="11927416" y="19399252"/>
            <a:ext cx="2834409" cy="1984085"/>
          </a:xfrm>
          <a:prstGeom prst="rect">
            <a:avLst/>
          </a:prstGeom>
        </xdr:spPr>
      </xdr:pic>
      <xdr:pic>
        <xdr:nvPicPr>
          <xdr:cNvPr id="1154" name="Рисунок 1153">
            <a:extLst>
              <a:ext uri="{FF2B5EF4-FFF2-40B4-BE49-F238E27FC236}">
                <a16:creationId xmlns:a16="http://schemas.microsoft.com/office/drawing/2014/main" id="{00000000-0008-0000-0300-00008204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25539" t="29710" r="49773" b="58314"/>
          <a:stretch/>
        </xdr:blipFill>
        <xdr:spPr bwMode="auto">
          <a:xfrm>
            <a:off x="13881185" y="21132280"/>
            <a:ext cx="800984" cy="22225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0" name="Рисунок 1169">
            <a:extLst>
              <a:ext uri="{FF2B5EF4-FFF2-40B4-BE49-F238E27FC236}">
                <a16:creationId xmlns:a16="http://schemas.microsoft.com/office/drawing/2014/main" id="{00000000-0008-0000-0300-000092040000}"/>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0731" t="63301" r="70603" b="27695"/>
          <a:stretch/>
        </xdr:blipFill>
        <xdr:spPr bwMode="auto">
          <a:xfrm rot="21014878">
            <a:off x="12077139" y="19546620"/>
            <a:ext cx="414745" cy="23978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9" name="Рисунок 1178">
            <a:extLst>
              <a:ext uri="{FF2B5EF4-FFF2-40B4-BE49-F238E27FC236}">
                <a16:creationId xmlns:a16="http://schemas.microsoft.com/office/drawing/2014/main" id="{00000000-0008-0000-0300-00009B04000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63091" t="30394" r="28113" b="63191"/>
          <a:stretch/>
        </xdr:blipFill>
        <xdr:spPr bwMode="auto">
          <a:xfrm rot="20901619">
            <a:off x="13281075" y="19836177"/>
            <a:ext cx="455487" cy="1866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2" name="Рисунок 1181">
            <a:extLst>
              <a:ext uri="{FF2B5EF4-FFF2-40B4-BE49-F238E27FC236}">
                <a16:creationId xmlns:a16="http://schemas.microsoft.com/office/drawing/2014/main" id="{00000000-0008-0000-0300-00009E04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34155" t="30014" r="56669" b="62346"/>
          <a:stretch/>
        </xdr:blipFill>
        <xdr:spPr bwMode="auto">
          <a:xfrm rot="1503289">
            <a:off x="14295087" y="19418495"/>
            <a:ext cx="416492" cy="19838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5" name="Рисунок 1184">
            <a:extLst>
              <a:ext uri="{FF2B5EF4-FFF2-40B4-BE49-F238E27FC236}">
                <a16:creationId xmlns:a16="http://schemas.microsoft.com/office/drawing/2014/main" id="{00000000-0008-0000-0300-0000A104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48412" t="29649" r="43666" b="62003"/>
          <a:stretch/>
        </xdr:blipFill>
        <xdr:spPr bwMode="auto">
          <a:xfrm rot="2077737">
            <a:off x="12185713" y="19933874"/>
            <a:ext cx="405628" cy="23409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6</xdr:col>
      <xdr:colOff>557896</xdr:colOff>
      <xdr:row>2</xdr:row>
      <xdr:rowOff>297924</xdr:rowOff>
    </xdr:from>
    <xdr:to>
      <xdr:col>8</xdr:col>
      <xdr:colOff>707573</xdr:colOff>
      <xdr:row>6</xdr:row>
      <xdr:rowOff>310520</xdr:rowOff>
    </xdr:to>
    <xdr:pic>
      <xdr:nvPicPr>
        <xdr:cNvPr id="177" name="Рисунок 176">
          <a:extLst>
            <a:ext uri="{FF2B5EF4-FFF2-40B4-BE49-F238E27FC236}">
              <a16:creationId xmlns:a16="http://schemas.microsoft.com/office/drawing/2014/main" id="{00000000-0008-0000-0300-0000B10000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5687789" y="624495"/>
          <a:ext cx="1877784" cy="1278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979713</xdr:colOff>
      <xdr:row>3</xdr:row>
      <xdr:rowOff>25822</xdr:rowOff>
    </xdr:from>
    <xdr:to>
      <xdr:col>10</xdr:col>
      <xdr:colOff>789213</xdr:colOff>
      <xdr:row>6</xdr:row>
      <xdr:rowOff>258534</xdr:rowOff>
    </xdr:to>
    <xdr:pic>
      <xdr:nvPicPr>
        <xdr:cNvPr id="181" name="Рисунок 180">
          <a:extLst>
            <a:ext uri="{FF2B5EF4-FFF2-40B4-BE49-F238E27FC236}">
              <a16:creationId xmlns:a16="http://schemas.microsoft.com/office/drawing/2014/main" id="{00000000-0008-0000-0300-0000B5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7837713" y="651751"/>
          <a:ext cx="1918607" cy="1198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163285</xdr:colOff>
      <xdr:row>2</xdr:row>
      <xdr:rowOff>122464</xdr:rowOff>
    </xdr:from>
    <xdr:to>
      <xdr:col>13</xdr:col>
      <xdr:colOff>476249</xdr:colOff>
      <xdr:row>6</xdr:row>
      <xdr:rowOff>99958</xdr:rowOff>
    </xdr:to>
    <xdr:pic>
      <xdr:nvPicPr>
        <xdr:cNvPr id="178" name="Рисунок 177">
          <a:extLst>
            <a:ext uri="{FF2B5EF4-FFF2-40B4-BE49-F238E27FC236}">
              <a16:creationId xmlns:a16="http://schemas.microsoft.com/office/drawing/2014/main" id="{00000000-0008-0000-0300-0000B2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11144249" y="449035"/>
          <a:ext cx="1224643" cy="1242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323850</xdr:colOff>
      <xdr:row>2</xdr:row>
      <xdr:rowOff>114300</xdr:rowOff>
    </xdr:from>
    <xdr:to>
      <xdr:col>3</xdr:col>
      <xdr:colOff>845069</xdr:colOff>
      <xdr:row>5</xdr:row>
      <xdr:rowOff>98425</xdr:rowOff>
    </xdr:to>
    <xdr:pic>
      <xdr:nvPicPr>
        <xdr:cNvPr id="180" name="Рисунок 13">
          <a:extLst>
            <a:ext uri="{FF2B5EF4-FFF2-40B4-BE49-F238E27FC236}">
              <a16:creationId xmlns:a16="http://schemas.microsoft.com/office/drawing/2014/main" id="{CBCE124B-C81D-4FBE-9C4A-C38DDCE20C2E}"/>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514350" y="457200"/>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673553</xdr:colOff>
      <xdr:row>3</xdr:row>
      <xdr:rowOff>119067</xdr:rowOff>
    </xdr:from>
    <xdr:to>
      <xdr:col>9</xdr:col>
      <xdr:colOff>155197</xdr:colOff>
      <xdr:row>7</xdr:row>
      <xdr:rowOff>60721</xdr:rowOff>
    </xdr:to>
    <xdr:graphicFrame macro="">
      <xdr:nvGraphicFramePr>
        <xdr:cNvPr id="66" name="Схема 65">
          <a:extLst>
            <a:ext uri="{FF2B5EF4-FFF2-40B4-BE49-F238E27FC236}">
              <a16:creationId xmlns:a16="http://schemas.microsoft.com/office/drawing/2014/main" id="{00000000-0008-0000-0400-00004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twoCellAnchor editAs="oneCell">
    <xdr:from>
      <xdr:col>9</xdr:col>
      <xdr:colOff>40294</xdr:colOff>
      <xdr:row>3</xdr:row>
      <xdr:rowOff>130164</xdr:rowOff>
    </xdr:from>
    <xdr:to>
      <xdr:col>10</xdr:col>
      <xdr:colOff>140641</xdr:colOff>
      <xdr:row>7</xdr:row>
      <xdr:rowOff>61627</xdr:rowOff>
    </xdr:to>
    <xdr:graphicFrame macro="">
      <xdr:nvGraphicFramePr>
        <xdr:cNvPr id="67" name="Схема 66">
          <a:extLst>
            <a:ext uri="{FF2B5EF4-FFF2-40B4-BE49-F238E27FC236}">
              <a16:creationId xmlns:a16="http://schemas.microsoft.com/office/drawing/2014/main" id="{00000000-0008-0000-0400-000043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6" r:lo="rId7" r:qs="rId8" r:cs="rId9"/>
        </a:graphicData>
      </a:graphic>
    </xdr:graphicFrame>
    <xdr:clientData/>
  </xdr:twoCellAnchor>
  <xdr:twoCellAnchor editAs="oneCell">
    <xdr:from>
      <xdr:col>10</xdr:col>
      <xdr:colOff>84539</xdr:colOff>
      <xdr:row>3</xdr:row>
      <xdr:rowOff>229749</xdr:rowOff>
    </xdr:from>
    <xdr:to>
      <xdr:col>11</xdr:col>
      <xdr:colOff>126780</xdr:colOff>
      <xdr:row>7</xdr:row>
      <xdr:rowOff>110070</xdr:rowOff>
    </xdr:to>
    <xdr:graphicFrame macro="">
      <xdr:nvGraphicFramePr>
        <xdr:cNvPr id="68" name="Схема 67">
          <a:extLst>
            <a:ext uri="{FF2B5EF4-FFF2-40B4-BE49-F238E27FC236}">
              <a16:creationId xmlns:a16="http://schemas.microsoft.com/office/drawing/2014/main" id="{00000000-0008-0000-0400-000044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1" r:lo="rId12" r:qs="rId13" r:cs="rId14"/>
        </a:graphicData>
      </a:graphic>
    </xdr:graphicFrame>
    <xdr:clientData/>
  </xdr:twoCellAnchor>
  <xdr:twoCellAnchor editAs="oneCell">
    <xdr:from>
      <xdr:col>11</xdr:col>
      <xdr:colOff>64502</xdr:colOff>
      <xdr:row>3</xdr:row>
      <xdr:rowOff>244715</xdr:rowOff>
    </xdr:from>
    <xdr:to>
      <xdr:col>12</xdr:col>
      <xdr:colOff>322072</xdr:colOff>
      <xdr:row>7</xdr:row>
      <xdr:rowOff>58569</xdr:rowOff>
    </xdr:to>
    <xdr:graphicFrame macro="">
      <xdr:nvGraphicFramePr>
        <xdr:cNvPr id="69" name="Схема 68">
          <a:extLst>
            <a:ext uri="{FF2B5EF4-FFF2-40B4-BE49-F238E27FC236}">
              <a16:creationId xmlns:a16="http://schemas.microsoft.com/office/drawing/2014/main" id="{00000000-0008-0000-0400-000045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6" r:lo="rId17" r:qs="rId18" r:cs="rId19"/>
        </a:graphicData>
      </a:graphic>
    </xdr:graphicFrame>
    <xdr:clientData/>
  </xdr:twoCellAnchor>
  <xdr:twoCellAnchor>
    <xdr:from>
      <xdr:col>6</xdr:col>
      <xdr:colOff>762001</xdr:colOff>
      <xdr:row>3</xdr:row>
      <xdr:rowOff>168543</xdr:rowOff>
    </xdr:from>
    <xdr:to>
      <xdr:col>7</xdr:col>
      <xdr:colOff>857252</xdr:colOff>
      <xdr:row>6</xdr:row>
      <xdr:rowOff>302234</xdr:rowOff>
    </xdr:to>
    <xdr:graphicFrame macro="">
      <xdr:nvGraphicFramePr>
        <xdr:cNvPr id="70" name="Схема 69">
          <a:extLst>
            <a:ext uri="{FF2B5EF4-FFF2-40B4-BE49-F238E27FC236}">
              <a16:creationId xmlns:a16="http://schemas.microsoft.com/office/drawing/2014/main" id="{00000000-0008-0000-0400-000046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1" r:lo="rId22" r:qs="rId23" r:cs="rId24"/>
        </a:graphicData>
      </a:graphic>
    </xdr:graphicFrame>
    <xdr:clientData/>
  </xdr:twoCellAnchor>
  <xdr:twoCellAnchor editAs="oneCell">
    <xdr:from>
      <xdr:col>2</xdr:col>
      <xdr:colOff>7968</xdr:colOff>
      <xdr:row>12</xdr:row>
      <xdr:rowOff>35194</xdr:rowOff>
    </xdr:from>
    <xdr:to>
      <xdr:col>3</xdr:col>
      <xdr:colOff>356229</xdr:colOff>
      <xdr:row>18</xdr:row>
      <xdr:rowOff>82557</xdr:rowOff>
    </xdr:to>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6" cstate="print"/>
        <a:stretch>
          <a:fillRect/>
        </a:stretch>
      </xdr:blipFill>
      <xdr:spPr>
        <a:xfrm>
          <a:off x="1174513" y="2978312"/>
          <a:ext cx="1147872" cy="2585784"/>
        </a:xfrm>
        <a:prstGeom prst="rect">
          <a:avLst/>
        </a:prstGeom>
      </xdr:spPr>
    </xdr:pic>
    <xdr:clientData/>
  </xdr:twoCellAnchor>
  <xdr:twoCellAnchor editAs="oneCell">
    <xdr:from>
      <xdr:col>5</xdr:col>
      <xdr:colOff>199420</xdr:colOff>
      <xdr:row>13</xdr:row>
      <xdr:rowOff>556244</xdr:rowOff>
    </xdr:from>
    <xdr:to>
      <xdr:col>6</xdr:col>
      <xdr:colOff>513709</xdr:colOff>
      <xdr:row>16</xdr:row>
      <xdr:rowOff>709196</xdr:rowOff>
    </xdr:to>
    <xdr:pic>
      <xdr:nvPicPr>
        <xdr:cNvPr id="3" name="Рисунок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7" cstate="print"/>
        <a:stretch>
          <a:fillRect/>
        </a:stretch>
      </xdr:blipFill>
      <xdr:spPr>
        <a:xfrm>
          <a:off x="3656246" y="3756216"/>
          <a:ext cx="1127660" cy="1742679"/>
        </a:xfrm>
        <a:prstGeom prst="rect">
          <a:avLst/>
        </a:prstGeom>
      </xdr:spPr>
    </xdr:pic>
    <xdr:clientData/>
  </xdr:twoCellAnchor>
  <xdr:twoCellAnchor editAs="oneCell">
    <xdr:from>
      <xdr:col>8</xdr:col>
      <xdr:colOff>18658</xdr:colOff>
      <xdr:row>15</xdr:row>
      <xdr:rowOff>51957</xdr:rowOff>
    </xdr:from>
    <xdr:to>
      <xdr:col>9</xdr:col>
      <xdr:colOff>438783</xdr:colOff>
      <xdr:row>16</xdr:row>
      <xdr:rowOff>635142</xdr:rowOff>
    </xdr:to>
    <xdr:pic>
      <xdr:nvPicPr>
        <xdr:cNvPr id="4" name="Рисунок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8" cstate="print"/>
        <a:stretch>
          <a:fillRect/>
        </a:stretch>
      </xdr:blipFill>
      <xdr:spPr>
        <a:xfrm>
          <a:off x="6054725" y="4140215"/>
          <a:ext cx="1126475" cy="1337694"/>
        </a:xfrm>
        <a:prstGeom prst="rect">
          <a:avLst/>
        </a:prstGeom>
      </xdr:spPr>
    </xdr:pic>
    <xdr:clientData/>
  </xdr:twoCellAnchor>
  <xdr:twoCellAnchor editAs="oneCell">
    <xdr:from>
      <xdr:col>10</xdr:col>
      <xdr:colOff>440621</xdr:colOff>
      <xdr:row>13</xdr:row>
      <xdr:rowOff>227822</xdr:rowOff>
    </xdr:from>
    <xdr:to>
      <xdr:col>11</xdr:col>
      <xdr:colOff>264752</xdr:colOff>
      <xdr:row>15</xdr:row>
      <xdr:rowOff>542690</xdr:rowOff>
    </xdr:to>
    <xdr:pic>
      <xdr:nvPicPr>
        <xdr:cNvPr id="5" name="Рисунок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9" cstate="print"/>
        <a:stretch>
          <a:fillRect/>
        </a:stretch>
      </xdr:blipFill>
      <xdr:spPr>
        <a:xfrm>
          <a:off x="8028871" y="3434572"/>
          <a:ext cx="776631" cy="822868"/>
        </a:xfrm>
        <a:prstGeom prst="rect">
          <a:avLst/>
        </a:prstGeom>
      </xdr:spPr>
    </xdr:pic>
    <xdr:clientData/>
  </xdr:twoCellAnchor>
  <xdr:twoCellAnchor editAs="oneCell">
    <xdr:from>
      <xdr:col>10</xdr:col>
      <xdr:colOff>662231</xdr:colOff>
      <xdr:row>16</xdr:row>
      <xdr:rowOff>233427</xdr:rowOff>
    </xdr:from>
    <xdr:to>
      <xdr:col>12</xdr:col>
      <xdr:colOff>224746</xdr:colOff>
      <xdr:row>19</xdr:row>
      <xdr:rowOff>2268</xdr:rowOff>
    </xdr:to>
    <xdr:pic>
      <xdr:nvPicPr>
        <xdr:cNvPr id="6" name="Рисунок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0" cstate="print"/>
        <a:stretch>
          <a:fillRect/>
        </a:stretch>
      </xdr:blipFill>
      <xdr:spPr>
        <a:xfrm>
          <a:off x="8218018" y="4546433"/>
          <a:ext cx="1221364" cy="968257"/>
        </a:xfrm>
        <a:prstGeom prst="rect">
          <a:avLst/>
        </a:prstGeom>
      </xdr:spPr>
    </xdr:pic>
    <xdr:clientData/>
  </xdr:twoCellAnchor>
  <xdr:twoCellAnchor editAs="oneCell">
    <xdr:from>
      <xdr:col>13</xdr:col>
      <xdr:colOff>243971</xdr:colOff>
      <xdr:row>15</xdr:row>
      <xdr:rowOff>194309</xdr:rowOff>
    </xdr:from>
    <xdr:to>
      <xdr:col>14</xdr:col>
      <xdr:colOff>628220</xdr:colOff>
      <xdr:row>17</xdr:row>
      <xdr:rowOff>86774</xdr:rowOff>
    </xdr:to>
    <xdr:pic>
      <xdr:nvPicPr>
        <xdr:cNvPr id="7" name="Рисунок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1" cstate="print"/>
        <a:stretch>
          <a:fillRect/>
        </a:stretch>
      </xdr:blipFill>
      <xdr:spPr>
        <a:xfrm>
          <a:off x="10299650" y="3895452"/>
          <a:ext cx="1336749" cy="1430072"/>
        </a:xfrm>
        <a:prstGeom prst="rect">
          <a:avLst/>
        </a:prstGeom>
      </xdr:spPr>
    </xdr:pic>
    <xdr:clientData/>
  </xdr:twoCellAnchor>
  <xdr:twoCellAnchor editAs="oneCell">
    <xdr:from>
      <xdr:col>2</xdr:col>
      <xdr:colOff>246270</xdr:colOff>
      <xdr:row>33</xdr:row>
      <xdr:rowOff>97355</xdr:rowOff>
    </xdr:from>
    <xdr:to>
      <xdr:col>3</xdr:col>
      <xdr:colOff>238506</xdr:colOff>
      <xdr:row>41</xdr:row>
      <xdr:rowOff>12626</xdr:rowOff>
    </xdr:to>
    <xdr:pic>
      <xdr:nvPicPr>
        <xdr:cNvPr id="81" name="Рисунок 80">
          <a:extLst>
            <a:ext uri="{FF2B5EF4-FFF2-40B4-BE49-F238E27FC236}">
              <a16:creationId xmlns:a16="http://schemas.microsoft.com/office/drawing/2014/main" id="{00000000-0008-0000-0400-000051000000}"/>
            </a:ext>
          </a:extLst>
        </xdr:cNvPr>
        <xdr:cNvPicPr>
          <a:picLocks noChangeAspect="1"/>
        </xdr:cNvPicPr>
      </xdr:nvPicPr>
      <xdr:blipFill>
        <a:blip xmlns:r="http://schemas.openxmlformats.org/officeDocument/2006/relationships" r:embed="rId32" cstate="print"/>
        <a:stretch>
          <a:fillRect/>
        </a:stretch>
      </xdr:blipFill>
      <xdr:spPr>
        <a:xfrm>
          <a:off x="1412815" y="9504630"/>
          <a:ext cx="791847" cy="2702596"/>
        </a:xfrm>
        <a:prstGeom prst="rect">
          <a:avLst/>
        </a:prstGeom>
      </xdr:spPr>
    </xdr:pic>
    <xdr:clientData/>
  </xdr:twoCellAnchor>
  <xdr:twoCellAnchor editAs="oneCell">
    <xdr:from>
      <xdr:col>11</xdr:col>
      <xdr:colOff>139844</xdr:colOff>
      <xdr:row>21</xdr:row>
      <xdr:rowOff>44195</xdr:rowOff>
    </xdr:from>
    <xdr:to>
      <xdr:col>12</xdr:col>
      <xdr:colOff>406684</xdr:colOff>
      <xdr:row>31</xdr:row>
      <xdr:rowOff>58368</xdr:rowOff>
    </xdr:to>
    <xdr:pic>
      <xdr:nvPicPr>
        <xdr:cNvPr id="11" name="Рисунок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33" cstate="print"/>
        <a:stretch>
          <a:fillRect/>
        </a:stretch>
      </xdr:blipFill>
      <xdr:spPr>
        <a:xfrm>
          <a:off x="8648131" y="6101667"/>
          <a:ext cx="973189" cy="2812353"/>
        </a:xfrm>
        <a:prstGeom prst="rect">
          <a:avLst/>
        </a:prstGeom>
      </xdr:spPr>
    </xdr:pic>
    <xdr:clientData/>
  </xdr:twoCellAnchor>
  <xdr:twoCellAnchor editAs="oneCell">
    <xdr:from>
      <xdr:col>14</xdr:col>
      <xdr:colOff>54347</xdr:colOff>
      <xdr:row>24</xdr:row>
      <xdr:rowOff>17875</xdr:rowOff>
    </xdr:from>
    <xdr:to>
      <xdr:col>15</xdr:col>
      <xdr:colOff>149832</xdr:colOff>
      <xdr:row>30</xdr:row>
      <xdr:rowOff>216874</xdr:rowOff>
    </xdr:to>
    <xdr:pic>
      <xdr:nvPicPr>
        <xdr:cNvPr id="12" name="Рисунок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34" cstate="print"/>
        <a:stretch>
          <a:fillRect/>
        </a:stretch>
      </xdr:blipFill>
      <xdr:spPr>
        <a:xfrm>
          <a:off x="11034853" y="6985038"/>
          <a:ext cx="801834" cy="1805406"/>
        </a:xfrm>
        <a:prstGeom prst="rect">
          <a:avLst/>
        </a:prstGeom>
      </xdr:spPr>
    </xdr:pic>
    <xdr:clientData/>
  </xdr:twoCellAnchor>
  <xdr:twoCellAnchor editAs="oneCell">
    <xdr:from>
      <xdr:col>1</xdr:col>
      <xdr:colOff>898070</xdr:colOff>
      <xdr:row>21</xdr:row>
      <xdr:rowOff>134697</xdr:rowOff>
    </xdr:from>
    <xdr:to>
      <xdr:col>3</xdr:col>
      <xdr:colOff>515710</xdr:colOff>
      <xdr:row>31</xdr:row>
      <xdr:rowOff>30808</xdr:rowOff>
    </xdr:to>
    <xdr:pic>
      <xdr:nvPicPr>
        <xdr:cNvPr id="29" name="Рисунок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35" cstate="print"/>
        <a:stretch>
          <a:fillRect/>
        </a:stretch>
      </xdr:blipFill>
      <xdr:spPr>
        <a:xfrm>
          <a:off x="1115784" y="6203483"/>
          <a:ext cx="1319894" cy="2699183"/>
        </a:xfrm>
        <a:prstGeom prst="rect">
          <a:avLst/>
        </a:prstGeom>
      </xdr:spPr>
    </xdr:pic>
    <xdr:clientData/>
  </xdr:twoCellAnchor>
  <xdr:twoCellAnchor editAs="oneCell">
    <xdr:from>
      <xdr:col>5</xdr:col>
      <xdr:colOff>285751</xdr:colOff>
      <xdr:row>21</xdr:row>
      <xdr:rowOff>149678</xdr:rowOff>
    </xdr:from>
    <xdr:to>
      <xdr:col>6</xdr:col>
      <xdr:colOff>387625</xdr:colOff>
      <xdr:row>30</xdr:row>
      <xdr:rowOff>209033</xdr:rowOff>
    </xdr:to>
    <xdr:pic>
      <xdr:nvPicPr>
        <xdr:cNvPr id="30" name="Рисунок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36" cstate="print"/>
        <a:stretch>
          <a:fillRect/>
        </a:stretch>
      </xdr:blipFill>
      <xdr:spPr>
        <a:xfrm>
          <a:off x="3755572" y="6218464"/>
          <a:ext cx="918303" cy="2644713"/>
        </a:xfrm>
        <a:prstGeom prst="rect">
          <a:avLst/>
        </a:prstGeom>
      </xdr:spPr>
    </xdr:pic>
    <xdr:clientData/>
  </xdr:twoCellAnchor>
  <xdr:twoCellAnchor editAs="oneCell">
    <xdr:from>
      <xdr:col>8</xdr:col>
      <xdr:colOff>40821</xdr:colOff>
      <xdr:row>21</xdr:row>
      <xdr:rowOff>93341</xdr:rowOff>
    </xdr:from>
    <xdr:to>
      <xdr:col>9</xdr:col>
      <xdr:colOff>517071</xdr:colOff>
      <xdr:row>31</xdr:row>
      <xdr:rowOff>13059</xdr:rowOff>
    </xdr:to>
    <xdr:pic>
      <xdr:nvPicPr>
        <xdr:cNvPr id="31" name="Рисунок 30">
          <a:extLst>
            <a:ext uri="{FF2B5EF4-FFF2-40B4-BE49-F238E27FC236}">
              <a16:creationId xmlns:a16="http://schemas.microsoft.com/office/drawing/2014/main" id="{00000000-0008-0000-0400-00001F000000}"/>
            </a:ext>
          </a:extLst>
        </xdr:cNvPr>
        <xdr:cNvPicPr>
          <a:picLocks noChangeAspect="1"/>
        </xdr:cNvPicPr>
      </xdr:nvPicPr>
      <xdr:blipFill>
        <a:blip xmlns:r="http://schemas.openxmlformats.org/officeDocument/2006/relationships" r:embed="rId37" cstate="print"/>
        <a:stretch>
          <a:fillRect/>
        </a:stretch>
      </xdr:blipFill>
      <xdr:spPr>
        <a:xfrm>
          <a:off x="6096000" y="6162127"/>
          <a:ext cx="1183822" cy="2722790"/>
        </a:xfrm>
        <a:prstGeom prst="rect">
          <a:avLst/>
        </a:prstGeom>
      </xdr:spPr>
    </xdr:pic>
    <xdr:clientData/>
  </xdr:twoCellAnchor>
  <xdr:twoCellAnchor editAs="oneCell">
    <xdr:from>
      <xdr:col>5</xdr:col>
      <xdr:colOff>108858</xdr:colOff>
      <xdr:row>34</xdr:row>
      <xdr:rowOff>222695</xdr:rowOff>
    </xdr:from>
    <xdr:to>
      <xdr:col>6</xdr:col>
      <xdr:colOff>27215</xdr:colOff>
      <xdr:row>35</xdr:row>
      <xdr:rowOff>284200</xdr:rowOff>
    </xdr:to>
    <xdr:pic>
      <xdr:nvPicPr>
        <xdr:cNvPr id="8" name="Рисунок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38" cstate="print"/>
        <a:stretch>
          <a:fillRect/>
        </a:stretch>
      </xdr:blipFill>
      <xdr:spPr>
        <a:xfrm>
          <a:off x="3578679" y="9883766"/>
          <a:ext cx="734786" cy="769076"/>
        </a:xfrm>
        <a:prstGeom prst="rect">
          <a:avLst/>
        </a:prstGeom>
      </xdr:spPr>
    </xdr:pic>
    <xdr:clientData/>
  </xdr:twoCellAnchor>
  <xdr:twoCellAnchor editAs="oneCell">
    <xdr:from>
      <xdr:col>4</xdr:col>
      <xdr:colOff>612322</xdr:colOff>
      <xdr:row>37</xdr:row>
      <xdr:rowOff>367393</xdr:rowOff>
    </xdr:from>
    <xdr:to>
      <xdr:col>6</xdr:col>
      <xdr:colOff>344842</xdr:colOff>
      <xdr:row>40</xdr:row>
      <xdr:rowOff>50213</xdr:rowOff>
    </xdr:to>
    <xdr:pic>
      <xdr:nvPicPr>
        <xdr:cNvPr id="9" name="Рисунок 8">
          <a:extLst>
            <a:ext uri="{FF2B5EF4-FFF2-40B4-BE49-F238E27FC236}">
              <a16:creationId xmlns:a16="http://schemas.microsoft.com/office/drawing/2014/main" id="{00000000-0008-0000-0400-000009000000}"/>
            </a:ext>
          </a:extLst>
        </xdr:cNvPr>
        <xdr:cNvPicPr>
          <a:picLocks noChangeAspect="1"/>
        </xdr:cNvPicPr>
      </xdr:nvPicPr>
      <xdr:blipFill>
        <a:blip xmlns:r="http://schemas.openxmlformats.org/officeDocument/2006/relationships" r:embed="rId39" cstate="print"/>
        <a:stretch>
          <a:fillRect/>
        </a:stretch>
      </xdr:blipFill>
      <xdr:spPr>
        <a:xfrm>
          <a:off x="3265715" y="11416393"/>
          <a:ext cx="1365378" cy="757785"/>
        </a:xfrm>
        <a:prstGeom prst="rect">
          <a:avLst/>
        </a:prstGeom>
      </xdr:spPr>
    </xdr:pic>
    <xdr:clientData/>
  </xdr:twoCellAnchor>
  <xdr:twoCellAnchor editAs="oneCell">
    <xdr:from>
      <xdr:col>8</xdr:col>
      <xdr:colOff>40822</xdr:colOff>
      <xdr:row>33</xdr:row>
      <xdr:rowOff>119026</xdr:rowOff>
    </xdr:from>
    <xdr:to>
      <xdr:col>9</xdr:col>
      <xdr:colOff>394606</xdr:colOff>
      <xdr:row>41</xdr:row>
      <xdr:rowOff>54012</xdr:rowOff>
    </xdr:to>
    <xdr:pic>
      <xdr:nvPicPr>
        <xdr:cNvPr id="10" name="Рисунок 9">
          <a:extLst>
            <a:ext uri="{FF2B5EF4-FFF2-40B4-BE49-F238E27FC236}">
              <a16:creationId xmlns:a16="http://schemas.microsoft.com/office/drawing/2014/main" id="{00000000-0008-0000-0400-00000A000000}"/>
            </a:ext>
          </a:extLst>
        </xdr:cNvPr>
        <xdr:cNvPicPr>
          <a:picLocks noChangeAspect="1"/>
        </xdr:cNvPicPr>
      </xdr:nvPicPr>
      <xdr:blipFill>
        <a:blip xmlns:r="http://schemas.openxmlformats.org/officeDocument/2006/relationships" r:embed="rId40" cstate="print"/>
        <a:stretch>
          <a:fillRect/>
        </a:stretch>
      </xdr:blipFill>
      <xdr:spPr>
        <a:xfrm>
          <a:off x="6096001" y="9548776"/>
          <a:ext cx="1061356" cy="2751665"/>
        </a:xfrm>
        <a:prstGeom prst="rect">
          <a:avLst/>
        </a:prstGeom>
      </xdr:spPr>
    </xdr:pic>
    <xdr:clientData/>
  </xdr:twoCellAnchor>
  <xdr:twoCellAnchor editAs="oneCell">
    <xdr:from>
      <xdr:col>10</xdr:col>
      <xdr:colOff>925285</xdr:colOff>
      <xdr:row>34</xdr:row>
      <xdr:rowOff>925286</xdr:rowOff>
    </xdr:from>
    <xdr:to>
      <xdr:col>12</xdr:col>
      <xdr:colOff>342870</xdr:colOff>
      <xdr:row>40</xdr:row>
      <xdr:rowOff>11949</xdr:rowOff>
    </xdr:to>
    <xdr:pic>
      <xdr:nvPicPr>
        <xdr:cNvPr id="14" name="Рисунок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41" cstate="print"/>
        <a:stretch>
          <a:fillRect/>
        </a:stretch>
      </xdr:blipFill>
      <xdr:spPr>
        <a:xfrm>
          <a:off x="8504464" y="10586357"/>
          <a:ext cx="1077657" cy="1673381"/>
        </a:xfrm>
        <a:prstGeom prst="rect">
          <a:avLst/>
        </a:prstGeom>
      </xdr:spPr>
    </xdr:pic>
    <xdr:clientData/>
  </xdr:twoCellAnchor>
  <xdr:twoCellAnchor editAs="oneCell">
    <xdr:from>
      <xdr:col>13</xdr:col>
      <xdr:colOff>898071</xdr:colOff>
      <xdr:row>37</xdr:row>
      <xdr:rowOff>17688</xdr:rowOff>
    </xdr:from>
    <xdr:to>
      <xdr:col>15</xdr:col>
      <xdr:colOff>303224</xdr:colOff>
      <xdr:row>40</xdr:row>
      <xdr:rowOff>135831</xdr:rowOff>
    </xdr:to>
    <xdr:pic>
      <xdr:nvPicPr>
        <xdr:cNvPr id="32" name="Рисунок 31">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42" cstate="print"/>
        <a:stretch>
          <a:fillRect/>
        </a:stretch>
      </xdr:blipFill>
      <xdr:spPr>
        <a:xfrm>
          <a:off x="10953750" y="11066688"/>
          <a:ext cx="1065225" cy="1193108"/>
        </a:xfrm>
        <a:prstGeom prst="rect">
          <a:avLst/>
        </a:prstGeom>
      </xdr:spPr>
    </xdr:pic>
    <xdr:clientData/>
  </xdr:twoCellAnchor>
  <xdr:twoCellAnchor editAs="oneCell">
    <xdr:from>
      <xdr:col>2</xdr:col>
      <xdr:colOff>312965</xdr:colOff>
      <xdr:row>43</xdr:row>
      <xdr:rowOff>68035</xdr:rowOff>
    </xdr:from>
    <xdr:to>
      <xdr:col>3</xdr:col>
      <xdr:colOff>3878</xdr:colOff>
      <xdr:row>50</xdr:row>
      <xdr:rowOff>40405</xdr:rowOff>
    </xdr:to>
    <xdr:pic>
      <xdr:nvPicPr>
        <xdr:cNvPr id="33" name="Рисунок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43" cstate="print"/>
        <a:stretch>
          <a:fillRect/>
        </a:stretch>
      </xdr:blipFill>
      <xdr:spPr>
        <a:xfrm>
          <a:off x="1483179" y="12953999"/>
          <a:ext cx="493735" cy="2367227"/>
        </a:xfrm>
        <a:prstGeom prst="rect">
          <a:avLst/>
        </a:prstGeom>
      </xdr:spPr>
    </xdr:pic>
    <xdr:clientData/>
  </xdr:twoCellAnchor>
  <xdr:twoCellAnchor editAs="oneCell">
    <xdr:from>
      <xdr:col>5</xdr:col>
      <xdr:colOff>503464</xdr:colOff>
      <xdr:row>46</xdr:row>
      <xdr:rowOff>217715</xdr:rowOff>
    </xdr:from>
    <xdr:to>
      <xdr:col>6</xdr:col>
      <xdr:colOff>195841</xdr:colOff>
      <xdr:row>49</xdr:row>
      <xdr:rowOff>203810</xdr:rowOff>
    </xdr:to>
    <xdr:pic>
      <xdr:nvPicPr>
        <xdr:cNvPr id="34" name="Рисунок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4" cstate="print"/>
        <a:stretch>
          <a:fillRect/>
        </a:stretch>
      </xdr:blipFill>
      <xdr:spPr>
        <a:xfrm>
          <a:off x="3973285" y="13770429"/>
          <a:ext cx="508806" cy="1496488"/>
        </a:xfrm>
        <a:prstGeom prst="rect">
          <a:avLst/>
        </a:prstGeom>
      </xdr:spPr>
    </xdr:pic>
    <xdr:clientData/>
  </xdr:twoCellAnchor>
  <xdr:twoCellAnchor editAs="oneCell">
    <xdr:from>
      <xdr:col>8</xdr:col>
      <xdr:colOff>272145</xdr:colOff>
      <xdr:row>47</xdr:row>
      <xdr:rowOff>340178</xdr:rowOff>
    </xdr:from>
    <xdr:to>
      <xdr:col>9</xdr:col>
      <xdr:colOff>82443</xdr:colOff>
      <xdr:row>49</xdr:row>
      <xdr:rowOff>126306</xdr:rowOff>
    </xdr:to>
    <xdr:pic>
      <xdr:nvPicPr>
        <xdr:cNvPr id="36" name="Рисунок 35">
          <a:extLst>
            <a:ext uri="{FF2B5EF4-FFF2-40B4-BE49-F238E27FC236}">
              <a16:creationId xmlns:a16="http://schemas.microsoft.com/office/drawing/2014/main" id="{00000000-0008-0000-0400-000024000000}"/>
            </a:ext>
          </a:extLst>
        </xdr:cNvPr>
        <xdr:cNvPicPr>
          <a:picLocks noChangeAspect="1"/>
        </xdr:cNvPicPr>
      </xdr:nvPicPr>
      <xdr:blipFill>
        <a:blip xmlns:r="http://schemas.openxmlformats.org/officeDocument/2006/relationships" r:embed="rId45" cstate="print"/>
        <a:stretch>
          <a:fillRect/>
        </a:stretch>
      </xdr:blipFill>
      <xdr:spPr>
        <a:xfrm>
          <a:off x="6327324" y="14137821"/>
          <a:ext cx="517870" cy="1051593"/>
        </a:xfrm>
        <a:prstGeom prst="rect">
          <a:avLst/>
        </a:prstGeom>
      </xdr:spPr>
    </xdr:pic>
    <xdr:clientData/>
  </xdr:twoCellAnchor>
  <xdr:twoCellAnchor editAs="oneCell">
    <xdr:from>
      <xdr:col>11</xdr:col>
      <xdr:colOff>40822</xdr:colOff>
      <xdr:row>46</xdr:row>
      <xdr:rowOff>108857</xdr:rowOff>
    </xdr:from>
    <xdr:to>
      <xdr:col>12</xdr:col>
      <xdr:colOff>328287</xdr:colOff>
      <xdr:row>49</xdr:row>
      <xdr:rowOff>162988</xdr:rowOff>
    </xdr:to>
    <xdr:pic>
      <xdr:nvPicPr>
        <xdr:cNvPr id="38" name="Рисунок 37">
          <a:extLst>
            <a:ext uri="{FF2B5EF4-FFF2-40B4-BE49-F238E27FC236}">
              <a16:creationId xmlns:a16="http://schemas.microsoft.com/office/drawing/2014/main" id="{00000000-0008-0000-0400-000026000000}"/>
            </a:ext>
          </a:extLst>
        </xdr:cNvPr>
        <xdr:cNvPicPr>
          <a:picLocks noChangeAspect="1"/>
        </xdr:cNvPicPr>
      </xdr:nvPicPr>
      <xdr:blipFill>
        <a:blip xmlns:r="http://schemas.openxmlformats.org/officeDocument/2006/relationships" r:embed="rId46" cstate="print"/>
        <a:stretch>
          <a:fillRect/>
        </a:stretch>
      </xdr:blipFill>
      <xdr:spPr>
        <a:xfrm>
          <a:off x="8572501" y="13661571"/>
          <a:ext cx="995037" cy="1564524"/>
        </a:xfrm>
        <a:prstGeom prst="rect">
          <a:avLst/>
        </a:prstGeom>
      </xdr:spPr>
    </xdr:pic>
    <xdr:clientData/>
  </xdr:twoCellAnchor>
  <xdr:twoCellAnchor editAs="oneCell">
    <xdr:from>
      <xdr:col>14</xdr:col>
      <xdr:colOff>285749</xdr:colOff>
      <xdr:row>46</xdr:row>
      <xdr:rowOff>68036</xdr:rowOff>
    </xdr:from>
    <xdr:to>
      <xdr:col>15</xdr:col>
      <xdr:colOff>111151</xdr:colOff>
      <xdr:row>49</xdr:row>
      <xdr:rowOff>162989</xdr:rowOff>
    </xdr:to>
    <xdr:pic>
      <xdr:nvPicPr>
        <xdr:cNvPr id="39" name="Рисунок 38">
          <a:extLst>
            <a:ext uri="{FF2B5EF4-FFF2-40B4-BE49-F238E27FC236}">
              <a16:creationId xmlns:a16="http://schemas.microsoft.com/office/drawing/2014/main" id="{00000000-0008-0000-0400-000027000000}"/>
            </a:ext>
          </a:extLst>
        </xdr:cNvPr>
        <xdr:cNvPicPr>
          <a:picLocks noChangeAspect="1"/>
        </xdr:cNvPicPr>
      </xdr:nvPicPr>
      <xdr:blipFill>
        <a:blip xmlns:r="http://schemas.openxmlformats.org/officeDocument/2006/relationships" r:embed="rId47" cstate="print"/>
        <a:stretch>
          <a:fillRect/>
        </a:stretch>
      </xdr:blipFill>
      <xdr:spPr>
        <a:xfrm>
          <a:off x="11293928" y="13620750"/>
          <a:ext cx="532974" cy="1605346"/>
        </a:xfrm>
        <a:prstGeom prst="rect">
          <a:avLst/>
        </a:prstGeom>
      </xdr:spPr>
    </xdr:pic>
    <xdr:clientData/>
  </xdr:twoCellAnchor>
  <xdr:twoCellAnchor editAs="oneCell">
    <xdr:from>
      <xdr:col>2</xdr:col>
      <xdr:colOff>27213</xdr:colOff>
      <xdr:row>52</xdr:row>
      <xdr:rowOff>244928</xdr:rowOff>
    </xdr:from>
    <xdr:to>
      <xdr:col>3</xdr:col>
      <xdr:colOff>657723</xdr:colOff>
      <xdr:row>58</xdr:row>
      <xdr:rowOff>65010</xdr:rowOff>
    </xdr:to>
    <xdr:pic>
      <xdr:nvPicPr>
        <xdr:cNvPr id="42" name="Рисунок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48" cstate="print"/>
        <a:stretch>
          <a:fillRect/>
        </a:stretch>
      </xdr:blipFill>
      <xdr:spPr>
        <a:xfrm>
          <a:off x="1197427" y="16070035"/>
          <a:ext cx="1433332" cy="1820332"/>
        </a:xfrm>
        <a:prstGeom prst="rect">
          <a:avLst/>
        </a:prstGeom>
      </xdr:spPr>
    </xdr:pic>
    <xdr:clientData/>
  </xdr:twoCellAnchor>
  <xdr:twoCellAnchor editAs="oneCell">
    <xdr:from>
      <xdr:col>5</xdr:col>
      <xdr:colOff>272142</xdr:colOff>
      <xdr:row>53</xdr:row>
      <xdr:rowOff>14967</xdr:rowOff>
    </xdr:from>
    <xdr:to>
      <xdr:col>6</xdr:col>
      <xdr:colOff>748392</xdr:colOff>
      <xdr:row>58</xdr:row>
      <xdr:rowOff>115319</xdr:rowOff>
    </xdr:to>
    <xdr:pic>
      <xdr:nvPicPr>
        <xdr:cNvPr id="43" name="Рисунок 42">
          <a:extLst>
            <a:ext uri="{FF2B5EF4-FFF2-40B4-BE49-F238E27FC236}">
              <a16:creationId xmlns:a16="http://schemas.microsoft.com/office/drawing/2014/main" id="{00000000-0008-0000-0400-00002B000000}"/>
            </a:ext>
          </a:extLst>
        </xdr:cNvPr>
        <xdr:cNvPicPr>
          <a:picLocks noChangeAspect="1"/>
        </xdr:cNvPicPr>
      </xdr:nvPicPr>
      <xdr:blipFill>
        <a:blip xmlns:r="http://schemas.openxmlformats.org/officeDocument/2006/relationships" r:embed="rId49" cstate="print"/>
        <a:stretch>
          <a:fillRect/>
        </a:stretch>
      </xdr:blipFill>
      <xdr:spPr>
        <a:xfrm>
          <a:off x="3741963" y="16098610"/>
          <a:ext cx="1292679" cy="1842067"/>
        </a:xfrm>
        <a:prstGeom prst="rect">
          <a:avLst/>
        </a:prstGeom>
      </xdr:spPr>
    </xdr:pic>
    <xdr:clientData/>
  </xdr:twoCellAnchor>
  <xdr:twoCellAnchor editAs="oneCell">
    <xdr:from>
      <xdr:col>8</xdr:col>
      <xdr:colOff>136072</xdr:colOff>
      <xdr:row>53</xdr:row>
      <xdr:rowOff>49339</xdr:rowOff>
    </xdr:from>
    <xdr:to>
      <xdr:col>9</xdr:col>
      <xdr:colOff>721178</xdr:colOff>
      <xdr:row>58</xdr:row>
      <xdr:rowOff>78593</xdr:rowOff>
    </xdr:to>
    <xdr:pic>
      <xdr:nvPicPr>
        <xdr:cNvPr id="44" name="Рисунок 43">
          <a:extLst>
            <a:ext uri="{FF2B5EF4-FFF2-40B4-BE49-F238E27FC236}">
              <a16:creationId xmlns:a16="http://schemas.microsoft.com/office/drawing/2014/main" id="{00000000-0008-0000-0400-00002C000000}"/>
            </a:ext>
          </a:extLst>
        </xdr:cNvPr>
        <xdr:cNvPicPr>
          <a:picLocks noChangeAspect="1"/>
        </xdr:cNvPicPr>
      </xdr:nvPicPr>
      <xdr:blipFill>
        <a:blip xmlns:r="http://schemas.openxmlformats.org/officeDocument/2006/relationships" r:embed="rId50" cstate="print"/>
        <a:stretch>
          <a:fillRect/>
        </a:stretch>
      </xdr:blipFill>
      <xdr:spPr>
        <a:xfrm>
          <a:off x="6191251" y="16132982"/>
          <a:ext cx="1292678" cy="1770969"/>
        </a:xfrm>
        <a:prstGeom prst="rect">
          <a:avLst/>
        </a:prstGeom>
      </xdr:spPr>
    </xdr:pic>
    <xdr:clientData/>
  </xdr:twoCellAnchor>
  <xdr:twoCellAnchor editAs="oneCell">
    <xdr:from>
      <xdr:col>10</xdr:col>
      <xdr:colOff>938894</xdr:colOff>
      <xdr:row>53</xdr:row>
      <xdr:rowOff>54429</xdr:rowOff>
    </xdr:from>
    <xdr:to>
      <xdr:col>12</xdr:col>
      <xdr:colOff>771939</xdr:colOff>
      <xdr:row>58</xdr:row>
      <xdr:rowOff>89524</xdr:rowOff>
    </xdr:to>
    <xdr:pic>
      <xdr:nvPicPr>
        <xdr:cNvPr id="45" name="Рисунок 44">
          <a:extLst>
            <a:ext uri="{FF2B5EF4-FFF2-40B4-BE49-F238E27FC236}">
              <a16:creationId xmlns:a16="http://schemas.microsoft.com/office/drawing/2014/main" id="{00000000-0008-0000-0400-00002D000000}"/>
            </a:ext>
          </a:extLst>
        </xdr:cNvPr>
        <xdr:cNvPicPr>
          <a:picLocks noChangeAspect="1"/>
        </xdr:cNvPicPr>
      </xdr:nvPicPr>
      <xdr:blipFill>
        <a:blip xmlns:r="http://schemas.openxmlformats.org/officeDocument/2006/relationships" r:embed="rId51" cstate="print"/>
        <a:stretch>
          <a:fillRect/>
        </a:stretch>
      </xdr:blipFill>
      <xdr:spPr>
        <a:xfrm>
          <a:off x="8518073" y="16138072"/>
          <a:ext cx="1493117" cy="1776810"/>
        </a:xfrm>
        <a:prstGeom prst="rect">
          <a:avLst/>
        </a:prstGeom>
      </xdr:spPr>
    </xdr:pic>
    <xdr:clientData/>
  </xdr:twoCellAnchor>
  <xdr:twoCellAnchor editAs="oneCell">
    <xdr:from>
      <xdr:col>13</xdr:col>
      <xdr:colOff>453571</xdr:colOff>
      <xdr:row>52</xdr:row>
      <xdr:rowOff>230233</xdr:rowOff>
    </xdr:from>
    <xdr:to>
      <xdr:col>15</xdr:col>
      <xdr:colOff>18648</xdr:colOff>
      <xdr:row>58</xdr:row>
      <xdr:rowOff>18701</xdr:rowOff>
    </xdr:to>
    <xdr:pic>
      <xdr:nvPicPr>
        <xdr:cNvPr id="46" name="Рисунок 45">
          <a:extLst>
            <a:ext uri="{FF2B5EF4-FFF2-40B4-BE49-F238E27FC236}">
              <a16:creationId xmlns:a16="http://schemas.microsoft.com/office/drawing/2014/main" id="{00000000-0008-0000-0400-00002E000000}"/>
            </a:ext>
          </a:extLst>
        </xdr:cNvPr>
        <xdr:cNvPicPr>
          <a:picLocks noChangeAspect="1"/>
        </xdr:cNvPicPr>
      </xdr:nvPicPr>
      <xdr:blipFill>
        <a:blip xmlns:r="http://schemas.openxmlformats.org/officeDocument/2006/relationships" r:embed="rId52" cstate="print"/>
        <a:stretch>
          <a:fillRect/>
        </a:stretch>
      </xdr:blipFill>
      <xdr:spPr>
        <a:xfrm>
          <a:off x="10502446" y="16025858"/>
          <a:ext cx="1216077" cy="1788718"/>
        </a:xfrm>
        <a:prstGeom prst="rect">
          <a:avLst/>
        </a:prstGeom>
      </xdr:spPr>
    </xdr:pic>
    <xdr:clientData/>
  </xdr:twoCellAnchor>
  <xdr:twoCellAnchor editAs="oneCell">
    <xdr:from>
      <xdr:col>4</xdr:col>
      <xdr:colOff>40341</xdr:colOff>
      <xdr:row>55</xdr:row>
      <xdr:rowOff>121017</xdr:rowOff>
    </xdr:from>
    <xdr:to>
      <xdr:col>5</xdr:col>
      <xdr:colOff>199526</xdr:colOff>
      <xdr:row>56</xdr:row>
      <xdr:rowOff>57441</xdr:rowOff>
    </xdr:to>
    <xdr:pic>
      <xdr:nvPicPr>
        <xdr:cNvPr id="41" name="Рисунок 40">
          <a:extLst>
            <a:ext uri="{FF2B5EF4-FFF2-40B4-BE49-F238E27FC236}">
              <a16:creationId xmlns:a16="http://schemas.microsoft.com/office/drawing/2014/main" id="{00000000-0008-0000-0400-000029000000}"/>
            </a:ext>
          </a:extLst>
        </xdr:cNvPr>
        <xdr:cNvPicPr>
          <a:picLocks noChangeAspect="1" noChangeArrowheads="1"/>
        </xdr:cNvPicPr>
      </xdr:nvPicPr>
      <xdr:blipFill rotWithShape="1">
        <a:blip xmlns:r="http://schemas.openxmlformats.org/officeDocument/2006/relationships" r:embed="rId53" cstate="print">
          <a:extLst>
            <a:ext uri="{28A0092B-C50C-407E-A947-70E740481C1C}">
              <a14:useLocalDpi xmlns:a14="http://schemas.microsoft.com/office/drawing/2010/main" val="0"/>
            </a:ext>
          </a:extLst>
        </a:blip>
        <a:srcRect l="34523" t="37807" r="51399" b="35720"/>
        <a:stretch/>
      </xdr:blipFill>
      <xdr:spPr bwMode="auto">
        <a:xfrm>
          <a:off x="2687042" y="16575064"/>
          <a:ext cx="967249" cy="775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145813</xdr:colOff>
      <xdr:row>54</xdr:row>
      <xdr:rowOff>202992</xdr:rowOff>
    </xdr:from>
    <xdr:to>
      <xdr:col>8</xdr:col>
      <xdr:colOff>17867</xdr:colOff>
      <xdr:row>56</xdr:row>
      <xdr:rowOff>203451</xdr:rowOff>
    </xdr:to>
    <xdr:pic>
      <xdr:nvPicPr>
        <xdr:cNvPr id="47" name="Рисунок 46">
          <a:extLst>
            <a:ext uri="{FF2B5EF4-FFF2-40B4-BE49-F238E27FC236}">
              <a16:creationId xmlns:a16="http://schemas.microsoft.com/office/drawing/2014/main" id="{00000000-0008-0000-0400-00002F000000}"/>
            </a:ext>
          </a:extLst>
        </xdr:cNvPr>
        <xdr:cNvPicPr>
          <a:picLocks noChangeAspect="1" noChangeArrowheads="1"/>
        </xdr:cNvPicPr>
      </xdr:nvPicPr>
      <xdr:blipFill rotWithShape="1">
        <a:blip xmlns:r="http://schemas.openxmlformats.org/officeDocument/2006/relationships" r:embed="rId54" cstate="print">
          <a:extLst>
            <a:ext uri="{28A0092B-C50C-407E-A947-70E740481C1C}">
              <a14:useLocalDpi xmlns:a14="http://schemas.microsoft.com/office/drawing/2010/main" val="0"/>
            </a:ext>
          </a:extLst>
        </a:blip>
        <a:srcRect l="53089" t="34168" r="35282" b="31108"/>
        <a:stretch/>
      </xdr:blipFill>
      <xdr:spPr bwMode="auto">
        <a:xfrm>
          <a:off x="5216704" y="16438433"/>
          <a:ext cx="824554" cy="1058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102993</xdr:colOff>
      <xdr:row>54</xdr:row>
      <xdr:rowOff>116726</xdr:rowOff>
    </xdr:from>
    <xdr:to>
      <xdr:col>1</xdr:col>
      <xdr:colOff>869887</xdr:colOff>
      <xdr:row>56</xdr:row>
      <xdr:rowOff>193789</xdr:rowOff>
    </xdr:to>
    <xdr:pic>
      <xdr:nvPicPr>
        <xdr:cNvPr id="48" name="Рисунок 47">
          <a:extLst>
            <a:ext uri="{FF2B5EF4-FFF2-40B4-BE49-F238E27FC236}">
              <a16:creationId xmlns:a16="http://schemas.microsoft.com/office/drawing/2014/main" id="{00000000-0008-0000-0400-000030000000}"/>
            </a:ext>
          </a:extLst>
        </xdr:cNvPr>
        <xdr:cNvPicPr>
          <a:picLocks noChangeAspect="1" noChangeArrowheads="1"/>
        </xdr:cNvPicPr>
      </xdr:nvPicPr>
      <xdr:blipFill rotWithShape="1">
        <a:blip xmlns:r="http://schemas.openxmlformats.org/officeDocument/2006/relationships" r:embed="rId55" cstate="print">
          <a:extLst>
            <a:ext uri="{28A0092B-C50C-407E-A947-70E740481C1C}">
              <a14:useLocalDpi xmlns:a14="http://schemas.microsoft.com/office/drawing/2010/main" val="0"/>
            </a:ext>
          </a:extLst>
        </a:blip>
        <a:srcRect l="17932" t="32898" r="70114" b="27043"/>
        <a:stretch/>
      </xdr:blipFill>
      <xdr:spPr bwMode="auto">
        <a:xfrm>
          <a:off x="321679" y="16357823"/>
          <a:ext cx="766894" cy="1131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112199</xdr:colOff>
      <xdr:row>55</xdr:row>
      <xdr:rowOff>359</xdr:rowOff>
    </xdr:from>
    <xdr:to>
      <xdr:col>11</xdr:col>
      <xdr:colOff>119062</xdr:colOff>
      <xdr:row>56</xdr:row>
      <xdr:rowOff>188102</xdr:rowOff>
    </xdr:to>
    <xdr:pic>
      <xdr:nvPicPr>
        <xdr:cNvPr id="49" name="Рисунок 48">
          <a:extLst>
            <a:ext uri="{FF2B5EF4-FFF2-40B4-BE49-F238E27FC236}">
              <a16:creationId xmlns:a16="http://schemas.microsoft.com/office/drawing/2014/main" id="{00000000-0008-0000-0400-000031000000}"/>
            </a:ext>
          </a:extLst>
        </xdr:cNvPr>
        <xdr:cNvPicPr>
          <a:picLocks noChangeAspect="1" noChangeArrowheads="1"/>
        </xdr:cNvPicPr>
      </xdr:nvPicPr>
      <xdr:blipFill rotWithShape="1">
        <a:blip xmlns:r="http://schemas.openxmlformats.org/officeDocument/2006/relationships" r:embed="rId56" cstate="print">
          <a:extLst>
            <a:ext uri="{28A0092B-C50C-407E-A947-70E740481C1C}">
              <a14:useLocalDpi xmlns:a14="http://schemas.microsoft.com/office/drawing/2010/main" val="0"/>
            </a:ext>
          </a:extLst>
        </a:blip>
        <a:srcRect l="61619" t="33712" r="24118" b="30853"/>
        <a:stretch/>
      </xdr:blipFill>
      <xdr:spPr bwMode="auto">
        <a:xfrm>
          <a:off x="7630145" y="16374288"/>
          <a:ext cx="959363" cy="102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136071</xdr:colOff>
      <xdr:row>12</xdr:row>
      <xdr:rowOff>122464</xdr:rowOff>
    </xdr:from>
    <xdr:to>
      <xdr:col>12</xdr:col>
      <xdr:colOff>618683</xdr:colOff>
      <xdr:row>14</xdr:row>
      <xdr:rowOff>120197</xdr:rowOff>
    </xdr:to>
    <xdr:pic>
      <xdr:nvPicPr>
        <xdr:cNvPr id="55" name="Рисунок 54">
          <a:extLst>
            <a:ext uri="{FF2B5EF4-FFF2-40B4-BE49-F238E27FC236}">
              <a16:creationId xmlns:a16="http://schemas.microsoft.com/office/drawing/2014/main" id="{00000000-0008-0000-0400-000037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9429750" y="3061607"/>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176892</xdr:colOff>
      <xdr:row>13</xdr:row>
      <xdr:rowOff>176893</xdr:rowOff>
    </xdr:from>
    <xdr:to>
      <xdr:col>15</xdr:col>
      <xdr:colOff>659504</xdr:colOff>
      <xdr:row>15</xdr:row>
      <xdr:rowOff>147411</xdr:rowOff>
    </xdr:to>
    <xdr:pic>
      <xdr:nvPicPr>
        <xdr:cNvPr id="56" name="Рисунок 55">
          <a:extLst>
            <a:ext uri="{FF2B5EF4-FFF2-40B4-BE49-F238E27FC236}">
              <a16:creationId xmlns:a16="http://schemas.microsoft.com/office/drawing/2014/main" id="{00000000-0008-0000-0400-000038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1947071" y="3360964"/>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149679</xdr:colOff>
      <xdr:row>21</xdr:row>
      <xdr:rowOff>217715</xdr:rowOff>
    </xdr:from>
    <xdr:to>
      <xdr:col>15</xdr:col>
      <xdr:colOff>639535</xdr:colOff>
      <xdr:row>23</xdr:row>
      <xdr:rowOff>1</xdr:rowOff>
    </xdr:to>
    <xdr:pic>
      <xdr:nvPicPr>
        <xdr:cNvPr id="57" name="Рисунок 56">
          <a:extLst>
            <a:ext uri="{FF2B5EF4-FFF2-40B4-BE49-F238E27FC236}">
              <a16:creationId xmlns:a16="http://schemas.microsoft.com/office/drawing/2014/main" id="{00000000-0008-0000-0400-000039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11919858" y="6449786"/>
          <a:ext cx="489856"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176894</xdr:colOff>
      <xdr:row>22</xdr:row>
      <xdr:rowOff>136072</xdr:rowOff>
    </xdr:from>
    <xdr:to>
      <xdr:col>4</xdr:col>
      <xdr:colOff>659506</xdr:colOff>
      <xdr:row>23</xdr:row>
      <xdr:rowOff>161019</xdr:rowOff>
    </xdr:to>
    <xdr:pic>
      <xdr:nvPicPr>
        <xdr:cNvPr id="58" name="Рисунок 57">
          <a:extLst>
            <a:ext uri="{FF2B5EF4-FFF2-40B4-BE49-F238E27FC236}">
              <a16:creationId xmlns:a16="http://schemas.microsoft.com/office/drawing/2014/main" id="{00000000-0008-0000-0400-00003A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2884715" y="6613072"/>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163286</xdr:colOff>
      <xdr:row>34</xdr:row>
      <xdr:rowOff>95250</xdr:rowOff>
    </xdr:from>
    <xdr:to>
      <xdr:col>1</xdr:col>
      <xdr:colOff>645898</xdr:colOff>
      <xdr:row>34</xdr:row>
      <xdr:rowOff>582840</xdr:rowOff>
    </xdr:to>
    <xdr:pic>
      <xdr:nvPicPr>
        <xdr:cNvPr id="61" name="Рисунок 60">
          <a:extLst>
            <a:ext uri="{FF2B5EF4-FFF2-40B4-BE49-F238E27FC236}">
              <a16:creationId xmlns:a16="http://schemas.microsoft.com/office/drawing/2014/main" id="{00000000-0008-0000-0400-00003D000000}"/>
            </a:ext>
          </a:extLst>
        </xdr:cNvPr>
        <xdr:cNvPicPr>
          <a:picLocks noChangeAspect="1" noChangeArrowheads="1"/>
        </xdr:cNvPicPr>
      </xdr:nvPicPr>
      <xdr:blipFill>
        <a:blip xmlns:r="http://schemas.openxmlformats.org/officeDocument/2006/relationships" r:embed="rId57" cstate="print">
          <a:extLst>
            <a:ext uri="{28A0092B-C50C-407E-A947-70E740481C1C}">
              <a14:useLocalDpi xmlns:a14="http://schemas.microsoft.com/office/drawing/2010/main" val="0"/>
            </a:ext>
          </a:extLst>
        </a:blip>
        <a:srcRect/>
        <a:stretch>
          <a:fillRect/>
        </a:stretch>
      </xdr:blipFill>
      <xdr:spPr bwMode="auto">
        <a:xfrm>
          <a:off x="381000" y="9919607"/>
          <a:ext cx="482612" cy="487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396875</xdr:colOff>
      <xdr:row>2</xdr:row>
      <xdr:rowOff>79375</xdr:rowOff>
    </xdr:from>
    <xdr:to>
      <xdr:col>4</xdr:col>
      <xdr:colOff>460894</xdr:colOff>
      <xdr:row>5</xdr:row>
      <xdr:rowOff>95250</xdr:rowOff>
    </xdr:to>
    <xdr:pic>
      <xdr:nvPicPr>
        <xdr:cNvPr id="50" name="Рисунок 13">
          <a:extLst>
            <a:ext uri="{FF2B5EF4-FFF2-40B4-BE49-F238E27FC236}">
              <a16:creationId xmlns:a16="http://schemas.microsoft.com/office/drawing/2014/main" id="{C2BFD90C-1D2C-4B42-A3C4-7B05D9982612}"/>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19125" y="444500"/>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323850</xdr:colOff>
      <xdr:row>77</xdr:row>
      <xdr:rowOff>133350</xdr:rowOff>
    </xdr:from>
    <xdr:to>
      <xdr:col>16</xdr:col>
      <xdr:colOff>400050</xdr:colOff>
      <xdr:row>80</xdr:row>
      <xdr:rowOff>533400</xdr:rowOff>
    </xdr:to>
    <xdr:pic>
      <xdr:nvPicPr>
        <xdr:cNvPr id="6716" name="Рисунок 592">
          <a:extLst>
            <a:ext uri="{FF2B5EF4-FFF2-40B4-BE49-F238E27FC236}">
              <a16:creationId xmlns:a16="http://schemas.microsoft.com/office/drawing/2014/main" id="{00000000-0008-0000-0500-00003C1A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414" t="7687" r="12318" b="9167"/>
        <a:stretch>
          <a:fillRect/>
        </a:stretch>
      </xdr:blipFill>
      <xdr:spPr bwMode="auto">
        <a:xfrm>
          <a:off x="11229975" y="23221950"/>
          <a:ext cx="2514600" cy="1762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695325</xdr:colOff>
      <xdr:row>77</xdr:row>
      <xdr:rowOff>190500</xdr:rowOff>
    </xdr:from>
    <xdr:to>
      <xdr:col>12</xdr:col>
      <xdr:colOff>295275</xdr:colOff>
      <xdr:row>80</xdr:row>
      <xdr:rowOff>523875</xdr:rowOff>
    </xdr:to>
    <xdr:pic>
      <xdr:nvPicPr>
        <xdr:cNvPr id="6717" name="Рисунок 590">
          <a:extLst>
            <a:ext uri="{FF2B5EF4-FFF2-40B4-BE49-F238E27FC236}">
              <a16:creationId xmlns:a16="http://schemas.microsoft.com/office/drawing/2014/main" id="{00000000-0008-0000-0500-00003D1A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6314" t="9679" r="11755" b="10323"/>
        <a:stretch>
          <a:fillRect/>
        </a:stretch>
      </xdr:blipFill>
      <xdr:spPr bwMode="auto">
        <a:xfrm>
          <a:off x="7458075" y="23279100"/>
          <a:ext cx="2486025" cy="169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295275</xdr:colOff>
      <xdr:row>78</xdr:row>
      <xdr:rowOff>19050</xdr:rowOff>
    </xdr:from>
    <xdr:to>
      <xdr:col>8</xdr:col>
      <xdr:colOff>238125</xdr:colOff>
      <xdr:row>80</xdr:row>
      <xdr:rowOff>476250</xdr:rowOff>
    </xdr:to>
    <xdr:pic>
      <xdr:nvPicPr>
        <xdr:cNvPr id="6718" name="Рисунок 588">
          <a:extLst>
            <a:ext uri="{FF2B5EF4-FFF2-40B4-BE49-F238E27FC236}">
              <a16:creationId xmlns:a16="http://schemas.microsoft.com/office/drawing/2014/main" id="{00000000-0008-0000-0500-00003E1A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575" t="5135" r="8005" b="9016"/>
        <a:stretch>
          <a:fillRect/>
        </a:stretch>
      </xdr:blipFill>
      <xdr:spPr bwMode="auto">
        <a:xfrm>
          <a:off x="3771900" y="23307675"/>
          <a:ext cx="2371725"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438150</xdr:colOff>
      <xdr:row>77</xdr:row>
      <xdr:rowOff>19050</xdr:rowOff>
    </xdr:from>
    <xdr:to>
      <xdr:col>4</xdr:col>
      <xdr:colOff>381000</xdr:colOff>
      <xdr:row>80</xdr:row>
      <xdr:rowOff>552450</xdr:rowOff>
    </xdr:to>
    <xdr:pic>
      <xdr:nvPicPr>
        <xdr:cNvPr id="6719" name="Рисунок 587">
          <a:extLst>
            <a:ext uri="{FF2B5EF4-FFF2-40B4-BE49-F238E27FC236}">
              <a16:creationId xmlns:a16="http://schemas.microsoft.com/office/drawing/2014/main" id="{00000000-0008-0000-0500-00003F1A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3870" t="10435" r="20810" b="14774"/>
        <a:stretch>
          <a:fillRect/>
        </a:stretch>
      </xdr:blipFill>
      <xdr:spPr bwMode="auto">
        <a:xfrm>
          <a:off x="628650" y="23107650"/>
          <a:ext cx="2371725" cy="189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323850</xdr:colOff>
      <xdr:row>63</xdr:row>
      <xdr:rowOff>104775</xdr:rowOff>
    </xdr:from>
    <xdr:to>
      <xdr:col>16</xdr:col>
      <xdr:colOff>638175</xdr:colOff>
      <xdr:row>66</xdr:row>
      <xdr:rowOff>590550</xdr:rowOff>
    </xdr:to>
    <xdr:pic>
      <xdr:nvPicPr>
        <xdr:cNvPr id="6720" name="Рисунок 586">
          <a:extLst>
            <a:ext uri="{FF2B5EF4-FFF2-40B4-BE49-F238E27FC236}">
              <a16:creationId xmlns:a16="http://schemas.microsoft.com/office/drawing/2014/main" id="{00000000-0008-0000-0500-0000401A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3103" t="20601" r="22076" b="16196"/>
        <a:stretch>
          <a:fillRect/>
        </a:stretch>
      </xdr:blipFill>
      <xdr:spPr bwMode="auto">
        <a:xfrm>
          <a:off x="11229975" y="18954750"/>
          <a:ext cx="275272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666750</xdr:colOff>
      <xdr:row>63</xdr:row>
      <xdr:rowOff>142875</xdr:rowOff>
    </xdr:from>
    <xdr:to>
      <xdr:col>12</xdr:col>
      <xdr:colOff>533400</xdr:colOff>
      <xdr:row>66</xdr:row>
      <xdr:rowOff>495300</xdr:rowOff>
    </xdr:to>
    <xdr:pic>
      <xdr:nvPicPr>
        <xdr:cNvPr id="6721" name="Рисунок 585">
          <a:extLst>
            <a:ext uri="{FF2B5EF4-FFF2-40B4-BE49-F238E27FC236}">
              <a16:creationId xmlns:a16="http://schemas.microsoft.com/office/drawing/2014/main" id="{00000000-0008-0000-0500-0000411A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11899" t="12477" r="12860" b="19931"/>
        <a:stretch>
          <a:fillRect/>
        </a:stretch>
      </xdr:blipFill>
      <xdr:spPr bwMode="auto">
        <a:xfrm>
          <a:off x="7429500" y="18992850"/>
          <a:ext cx="27527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314325</xdr:colOff>
      <xdr:row>63</xdr:row>
      <xdr:rowOff>152400</xdr:rowOff>
    </xdr:from>
    <xdr:to>
      <xdr:col>8</xdr:col>
      <xdr:colOff>476250</xdr:colOff>
      <xdr:row>66</xdr:row>
      <xdr:rowOff>457200</xdr:rowOff>
    </xdr:to>
    <xdr:pic>
      <xdr:nvPicPr>
        <xdr:cNvPr id="6722" name="Рисунок 584">
          <a:extLst>
            <a:ext uri="{FF2B5EF4-FFF2-40B4-BE49-F238E27FC236}">
              <a16:creationId xmlns:a16="http://schemas.microsoft.com/office/drawing/2014/main" id="{00000000-0008-0000-0500-0000421A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11172" t="13792" r="16705" b="18668"/>
        <a:stretch>
          <a:fillRect/>
        </a:stretch>
      </xdr:blipFill>
      <xdr:spPr bwMode="auto">
        <a:xfrm>
          <a:off x="3790950" y="19002375"/>
          <a:ext cx="25908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247650</xdr:colOff>
      <xdr:row>51</xdr:row>
      <xdr:rowOff>133350</xdr:rowOff>
    </xdr:from>
    <xdr:to>
      <xdr:col>16</xdr:col>
      <xdr:colOff>571500</xdr:colOff>
      <xdr:row>54</xdr:row>
      <xdr:rowOff>371475</xdr:rowOff>
    </xdr:to>
    <xdr:pic>
      <xdr:nvPicPr>
        <xdr:cNvPr id="6724" name="Рисунок 582">
          <a:extLst>
            <a:ext uri="{FF2B5EF4-FFF2-40B4-BE49-F238E27FC236}">
              <a16:creationId xmlns:a16="http://schemas.microsoft.com/office/drawing/2014/main" id="{00000000-0008-0000-0500-0000441A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8286" t="12425" r="16920" b="15749"/>
        <a:stretch>
          <a:fillRect/>
        </a:stretch>
      </xdr:blipFill>
      <xdr:spPr bwMode="auto">
        <a:xfrm>
          <a:off x="11153775" y="15125700"/>
          <a:ext cx="276225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742950</xdr:colOff>
      <xdr:row>51</xdr:row>
      <xdr:rowOff>123825</xdr:rowOff>
    </xdr:from>
    <xdr:to>
      <xdr:col>12</xdr:col>
      <xdr:colOff>581025</xdr:colOff>
      <xdr:row>54</xdr:row>
      <xdr:rowOff>304800</xdr:rowOff>
    </xdr:to>
    <xdr:pic>
      <xdr:nvPicPr>
        <xdr:cNvPr id="6725" name="Рисунок 581">
          <a:extLst>
            <a:ext uri="{FF2B5EF4-FFF2-40B4-BE49-F238E27FC236}">
              <a16:creationId xmlns:a16="http://schemas.microsoft.com/office/drawing/2014/main" id="{00000000-0008-0000-0500-0000451A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9193" t="14095" r="18921" b="18175"/>
        <a:stretch>
          <a:fillRect/>
        </a:stretch>
      </xdr:blipFill>
      <xdr:spPr bwMode="auto">
        <a:xfrm>
          <a:off x="7505700" y="15116175"/>
          <a:ext cx="272415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342900</xdr:colOff>
      <xdr:row>51</xdr:row>
      <xdr:rowOff>104775</xdr:rowOff>
    </xdr:from>
    <xdr:to>
      <xdr:col>8</xdr:col>
      <xdr:colOff>552450</xdr:colOff>
      <xdr:row>54</xdr:row>
      <xdr:rowOff>304800</xdr:rowOff>
    </xdr:to>
    <xdr:pic>
      <xdr:nvPicPr>
        <xdr:cNvPr id="6726" name="Рисунок 578">
          <a:extLst>
            <a:ext uri="{FF2B5EF4-FFF2-40B4-BE49-F238E27FC236}">
              <a16:creationId xmlns:a16="http://schemas.microsoft.com/office/drawing/2014/main" id="{00000000-0008-0000-0500-0000461A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0619" t="11055" r="15688" b="16248"/>
        <a:stretch>
          <a:fillRect/>
        </a:stretch>
      </xdr:blipFill>
      <xdr:spPr bwMode="auto">
        <a:xfrm>
          <a:off x="3819525" y="15097125"/>
          <a:ext cx="2638425"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6</xdr:row>
      <xdr:rowOff>9525</xdr:rowOff>
    </xdr:from>
    <xdr:to>
      <xdr:col>4</xdr:col>
      <xdr:colOff>438150</xdr:colOff>
      <xdr:row>9</xdr:row>
      <xdr:rowOff>38100</xdr:rowOff>
    </xdr:to>
    <xdr:pic>
      <xdr:nvPicPr>
        <xdr:cNvPr id="6727" name="Рисунок 576">
          <a:extLst>
            <a:ext uri="{FF2B5EF4-FFF2-40B4-BE49-F238E27FC236}">
              <a16:creationId xmlns:a16="http://schemas.microsoft.com/office/drawing/2014/main" id="{00000000-0008-0000-0500-0000471A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6970" t="9818" r="18253" b="13255"/>
        <a:stretch>
          <a:fillRect/>
        </a:stretch>
      </xdr:blipFill>
      <xdr:spPr bwMode="auto">
        <a:xfrm>
          <a:off x="542925" y="1562100"/>
          <a:ext cx="251460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51</xdr:row>
      <xdr:rowOff>19050</xdr:rowOff>
    </xdr:from>
    <xdr:to>
      <xdr:col>6</xdr:col>
      <xdr:colOff>676275</xdr:colOff>
      <xdr:row>51</xdr:row>
      <xdr:rowOff>161925</xdr:rowOff>
    </xdr:to>
    <xdr:sp macro="" textlink="">
      <xdr:nvSpPr>
        <xdr:cNvPr id="6728" name="Line 2">
          <a:extLst>
            <a:ext uri="{FF2B5EF4-FFF2-40B4-BE49-F238E27FC236}">
              <a16:creationId xmlns:a16="http://schemas.microsoft.com/office/drawing/2014/main" id="{00000000-0008-0000-0500-0000481A0000}"/>
            </a:ext>
          </a:extLst>
        </xdr:cNvPr>
        <xdr:cNvSpPr>
          <a:spLocks noChangeShapeType="1"/>
        </xdr:cNvSpPr>
      </xdr:nvSpPr>
      <xdr:spPr bwMode="auto">
        <a:xfrm flipH="1" flipV="1">
          <a:off x="4724400" y="15011400"/>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xdr:colOff>
      <xdr:row>53</xdr:row>
      <xdr:rowOff>133350</xdr:rowOff>
    </xdr:from>
    <xdr:to>
      <xdr:col>5</xdr:col>
      <xdr:colOff>352425</xdr:colOff>
      <xdr:row>53</xdr:row>
      <xdr:rowOff>285750</xdr:rowOff>
    </xdr:to>
    <xdr:sp macro="" textlink="">
      <xdr:nvSpPr>
        <xdr:cNvPr id="6729" name="Line 3">
          <a:extLst>
            <a:ext uri="{FF2B5EF4-FFF2-40B4-BE49-F238E27FC236}">
              <a16:creationId xmlns:a16="http://schemas.microsoft.com/office/drawing/2014/main" id="{00000000-0008-0000-0500-0000491A0000}"/>
            </a:ext>
          </a:extLst>
        </xdr:cNvPr>
        <xdr:cNvSpPr>
          <a:spLocks noChangeShapeType="1"/>
        </xdr:cNvSpPr>
      </xdr:nvSpPr>
      <xdr:spPr bwMode="auto">
        <a:xfrm flipH="1" flipV="1">
          <a:off x="3581400" y="15525750"/>
          <a:ext cx="247650"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676275</xdr:colOff>
      <xdr:row>51</xdr:row>
      <xdr:rowOff>133350</xdr:rowOff>
    </xdr:from>
    <xdr:to>
      <xdr:col>6</xdr:col>
      <xdr:colOff>609600</xdr:colOff>
      <xdr:row>53</xdr:row>
      <xdr:rowOff>85725</xdr:rowOff>
    </xdr:to>
    <xdr:sp macro="" textlink="">
      <xdr:nvSpPr>
        <xdr:cNvPr id="6730" name="Line 5">
          <a:extLst>
            <a:ext uri="{FF2B5EF4-FFF2-40B4-BE49-F238E27FC236}">
              <a16:creationId xmlns:a16="http://schemas.microsoft.com/office/drawing/2014/main" id="{00000000-0008-0000-0500-00004A1A0000}"/>
            </a:ext>
          </a:extLst>
        </xdr:cNvPr>
        <xdr:cNvSpPr>
          <a:spLocks noChangeShapeType="1"/>
        </xdr:cNvSpPr>
      </xdr:nvSpPr>
      <xdr:spPr bwMode="auto">
        <a:xfrm flipV="1">
          <a:off x="4152900" y="15125700"/>
          <a:ext cx="742950" cy="3524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19050</xdr:colOff>
      <xdr:row>51</xdr:row>
      <xdr:rowOff>152400</xdr:rowOff>
    </xdr:from>
    <xdr:to>
      <xdr:col>6</xdr:col>
      <xdr:colOff>371475</xdr:colOff>
      <xdr:row>52</xdr:row>
      <xdr:rowOff>161925</xdr:rowOff>
    </xdr:to>
    <xdr:pic>
      <xdr:nvPicPr>
        <xdr:cNvPr id="6731" name="Picture 6">
          <a:extLst>
            <a:ext uri="{FF2B5EF4-FFF2-40B4-BE49-F238E27FC236}">
              <a16:creationId xmlns:a16="http://schemas.microsoft.com/office/drawing/2014/main" id="{00000000-0008-0000-0500-00004B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4305300" y="15144750"/>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314325</xdr:colOff>
      <xdr:row>53</xdr:row>
      <xdr:rowOff>95250</xdr:rowOff>
    </xdr:from>
    <xdr:to>
      <xdr:col>5</xdr:col>
      <xdr:colOff>647700</xdr:colOff>
      <xdr:row>53</xdr:row>
      <xdr:rowOff>247650</xdr:rowOff>
    </xdr:to>
    <xdr:sp macro="" textlink="">
      <xdr:nvSpPr>
        <xdr:cNvPr id="6732" name="Line 7">
          <a:extLst>
            <a:ext uri="{FF2B5EF4-FFF2-40B4-BE49-F238E27FC236}">
              <a16:creationId xmlns:a16="http://schemas.microsoft.com/office/drawing/2014/main" id="{00000000-0008-0000-0500-00004C1A0000}"/>
            </a:ext>
          </a:extLst>
        </xdr:cNvPr>
        <xdr:cNvSpPr>
          <a:spLocks noChangeShapeType="1"/>
        </xdr:cNvSpPr>
      </xdr:nvSpPr>
      <xdr:spPr bwMode="auto">
        <a:xfrm flipV="1">
          <a:off x="3790950" y="15487650"/>
          <a:ext cx="333375"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257175</xdr:colOff>
      <xdr:row>53</xdr:row>
      <xdr:rowOff>28575</xdr:rowOff>
    </xdr:from>
    <xdr:to>
      <xdr:col>5</xdr:col>
      <xdr:colOff>638175</xdr:colOff>
      <xdr:row>53</xdr:row>
      <xdr:rowOff>228600</xdr:rowOff>
    </xdr:to>
    <xdr:pic>
      <xdr:nvPicPr>
        <xdr:cNvPr id="6733" name="Picture 8">
          <a:extLst>
            <a:ext uri="{FF2B5EF4-FFF2-40B4-BE49-F238E27FC236}">
              <a16:creationId xmlns:a16="http://schemas.microsoft.com/office/drawing/2014/main" id="{00000000-0008-0000-0500-00004D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3733800" y="15420975"/>
          <a:ext cx="3810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133350</xdr:colOff>
      <xdr:row>51</xdr:row>
      <xdr:rowOff>38100</xdr:rowOff>
    </xdr:from>
    <xdr:to>
      <xdr:col>6</xdr:col>
      <xdr:colOff>447675</xdr:colOff>
      <xdr:row>53</xdr:row>
      <xdr:rowOff>133350</xdr:rowOff>
    </xdr:to>
    <xdr:sp macro="" textlink="">
      <xdr:nvSpPr>
        <xdr:cNvPr id="6734" name="Line 9">
          <a:extLst>
            <a:ext uri="{FF2B5EF4-FFF2-40B4-BE49-F238E27FC236}">
              <a16:creationId xmlns:a16="http://schemas.microsoft.com/office/drawing/2014/main" id="{00000000-0008-0000-0500-00004E1A0000}"/>
            </a:ext>
          </a:extLst>
        </xdr:cNvPr>
        <xdr:cNvSpPr>
          <a:spLocks noChangeShapeType="1"/>
        </xdr:cNvSpPr>
      </xdr:nvSpPr>
      <xdr:spPr bwMode="auto">
        <a:xfrm flipV="1">
          <a:off x="3609975" y="15030450"/>
          <a:ext cx="1123950" cy="495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123825</xdr:colOff>
      <xdr:row>53</xdr:row>
      <xdr:rowOff>314325</xdr:rowOff>
    </xdr:from>
    <xdr:to>
      <xdr:col>5</xdr:col>
      <xdr:colOff>361950</xdr:colOff>
      <xdr:row>53</xdr:row>
      <xdr:rowOff>409575</xdr:rowOff>
    </xdr:to>
    <xdr:sp macro="" textlink="">
      <xdr:nvSpPr>
        <xdr:cNvPr id="6735" name="Line 10">
          <a:extLst>
            <a:ext uri="{FF2B5EF4-FFF2-40B4-BE49-F238E27FC236}">
              <a16:creationId xmlns:a16="http://schemas.microsoft.com/office/drawing/2014/main" id="{00000000-0008-0000-0500-00004F1A0000}"/>
            </a:ext>
          </a:extLst>
        </xdr:cNvPr>
        <xdr:cNvSpPr>
          <a:spLocks noChangeShapeType="1"/>
        </xdr:cNvSpPr>
      </xdr:nvSpPr>
      <xdr:spPr bwMode="auto">
        <a:xfrm flipH="1">
          <a:off x="3600450" y="15706725"/>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590550</xdr:colOff>
      <xdr:row>53</xdr:row>
      <xdr:rowOff>542925</xdr:rowOff>
    </xdr:from>
    <xdr:to>
      <xdr:col>6</xdr:col>
      <xdr:colOff>28575</xdr:colOff>
      <xdr:row>53</xdr:row>
      <xdr:rowOff>647700</xdr:rowOff>
    </xdr:to>
    <xdr:sp macro="" textlink="">
      <xdr:nvSpPr>
        <xdr:cNvPr id="6736" name="Line 11">
          <a:extLst>
            <a:ext uri="{FF2B5EF4-FFF2-40B4-BE49-F238E27FC236}">
              <a16:creationId xmlns:a16="http://schemas.microsoft.com/office/drawing/2014/main" id="{00000000-0008-0000-0500-0000501A0000}"/>
            </a:ext>
          </a:extLst>
        </xdr:cNvPr>
        <xdr:cNvSpPr>
          <a:spLocks noChangeShapeType="1"/>
        </xdr:cNvSpPr>
      </xdr:nvSpPr>
      <xdr:spPr bwMode="auto">
        <a:xfrm flipH="1">
          <a:off x="4067175" y="1593532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209550</xdr:colOff>
      <xdr:row>53</xdr:row>
      <xdr:rowOff>361950</xdr:rowOff>
    </xdr:from>
    <xdr:to>
      <xdr:col>5</xdr:col>
      <xdr:colOff>590550</xdr:colOff>
      <xdr:row>53</xdr:row>
      <xdr:rowOff>581025</xdr:rowOff>
    </xdr:to>
    <xdr:pic>
      <xdr:nvPicPr>
        <xdr:cNvPr id="6737" name="Picture 12">
          <a:extLst>
            <a:ext uri="{FF2B5EF4-FFF2-40B4-BE49-F238E27FC236}">
              <a16:creationId xmlns:a16="http://schemas.microsoft.com/office/drawing/2014/main" id="{00000000-0008-0000-0500-000051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64726">
          <a:off x="3686175" y="15754350"/>
          <a:ext cx="3810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53</xdr:row>
      <xdr:rowOff>409575</xdr:rowOff>
    </xdr:from>
    <xdr:to>
      <xdr:col>5</xdr:col>
      <xdr:colOff>590550</xdr:colOff>
      <xdr:row>53</xdr:row>
      <xdr:rowOff>628650</xdr:rowOff>
    </xdr:to>
    <xdr:sp macro="" textlink="">
      <xdr:nvSpPr>
        <xdr:cNvPr id="6738" name="Line 13">
          <a:extLst>
            <a:ext uri="{FF2B5EF4-FFF2-40B4-BE49-F238E27FC236}">
              <a16:creationId xmlns:a16="http://schemas.microsoft.com/office/drawing/2014/main" id="{00000000-0008-0000-0500-0000521A0000}"/>
            </a:ext>
          </a:extLst>
        </xdr:cNvPr>
        <xdr:cNvSpPr>
          <a:spLocks noChangeShapeType="1"/>
        </xdr:cNvSpPr>
      </xdr:nvSpPr>
      <xdr:spPr bwMode="auto">
        <a:xfrm>
          <a:off x="3638550" y="15801975"/>
          <a:ext cx="428625"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704850</xdr:colOff>
      <xdr:row>51</xdr:row>
      <xdr:rowOff>57150</xdr:rowOff>
    </xdr:from>
    <xdr:to>
      <xdr:col>7</xdr:col>
      <xdr:colOff>104775</xdr:colOff>
      <xdr:row>51</xdr:row>
      <xdr:rowOff>161925</xdr:rowOff>
    </xdr:to>
    <xdr:sp macro="" textlink="">
      <xdr:nvSpPr>
        <xdr:cNvPr id="6739" name="Line 14">
          <a:extLst>
            <a:ext uri="{FF2B5EF4-FFF2-40B4-BE49-F238E27FC236}">
              <a16:creationId xmlns:a16="http://schemas.microsoft.com/office/drawing/2014/main" id="{00000000-0008-0000-0500-0000531A0000}"/>
            </a:ext>
          </a:extLst>
        </xdr:cNvPr>
        <xdr:cNvSpPr>
          <a:spLocks noChangeShapeType="1"/>
        </xdr:cNvSpPr>
      </xdr:nvSpPr>
      <xdr:spPr bwMode="auto">
        <a:xfrm flipH="1">
          <a:off x="4991100" y="15049500"/>
          <a:ext cx="2095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485775</xdr:colOff>
      <xdr:row>53</xdr:row>
      <xdr:rowOff>323850</xdr:rowOff>
    </xdr:from>
    <xdr:to>
      <xdr:col>8</xdr:col>
      <xdr:colOff>647700</xdr:colOff>
      <xdr:row>53</xdr:row>
      <xdr:rowOff>419100</xdr:rowOff>
    </xdr:to>
    <xdr:sp macro="" textlink="">
      <xdr:nvSpPr>
        <xdr:cNvPr id="6740" name="Line 15">
          <a:extLst>
            <a:ext uri="{FF2B5EF4-FFF2-40B4-BE49-F238E27FC236}">
              <a16:creationId xmlns:a16="http://schemas.microsoft.com/office/drawing/2014/main" id="{00000000-0008-0000-0500-0000541A0000}"/>
            </a:ext>
          </a:extLst>
        </xdr:cNvPr>
        <xdr:cNvSpPr>
          <a:spLocks noChangeShapeType="1"/>
        </xdr:cNvSpPr>
      </xdr:nvSpPr>
      <xdr:spPr bwMode="auto">
        <a:xfrm flipH="1">
          <a:off x="6391275" y="15716250"/>
          <a:ext cx="1619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66675</xdr:colOff>
      <xdr:row>51</xdr:row>
      <xdr:rowOff>85725</xdr:rowOff>
    </xdr:from>
    <xdr:to>
      <xdr:col>8</xdr:col>
      <xdr:colOff>600075</xdr:colOff>
      <xdr:row>53</xdr:row>
      <xdr:rowOff>333375</xdr:rowOff>
    </xdr:to>
    <xdr:sp macro="" textlink="">
      <xdr:nvSpPr>
        <xdr:cNvPr id="6741" name="Line 16">
          <a:extLst>
            <a:ext uri="{FF2B5EF4-FFF2-40B4-BE49-F238E27FC236}">
              <a16:creationId xmlns:a16="http://schemas.microsoft.com/office/drawing/2014/main" id="{00000000-0008-0000-0500-0000551A0000}"/>
            </a:ext>
          </a:extLst>
        </xdr:cNvPr>
        <xdr:cNvSpPr>
          <a:spLocks noChangeShapeType="1"/>
        </xdr:cNvSpPr>
      </xdr:nvSpPr>
      <xdr:spPr bwMode="auto">
        <a:xfrm>
          <a:off x="5162550" y="15078075"/>
          <a:ext cx="1343025" cy="6477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381000</xdr:colOff>
      <xdr:row>52</xdr:row>
      <xdr:rowOff>28575</xdr:rowOff>
    </xdr:from>
    <xdr:to>
      <xdr:col>8</xdr:col>
      <xdr:colOff>219075</xdr:colOff>
      <xdr:row>52</xdr:row>
      <xdr:rowOff>180975</xdr:rowOff>
    </xdr:to>
    <xdr:pic>
      <xdr:nvPicPr>
        <xdr:cNvPr id="6742" name="Picture 17">
          <a:extLst>
            <a:ext uri="{FF2B5EF4-FFF2-40B4-BE49-F238E27FC236}">
              <a16:creationId xmlns:a16="http://schemas.microsoft.com/office/drawing/2014/main" id="{00000000-0008-0000-0500-000056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645215">
          <a:off x="5476875" y="15220950"/>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485775</xdr:colOff>
      <xdr:row>53</xdr:row>
      <xdr:rowOff>438150</xdr:rowOff>
    </xdr:from>
    <xdr:to>
      <xdr:col>8</xdr:col>
      <xdr:colOff>714375</xdr:colOff>
      <xdr:row>53</xdr:row>
      <xdr:rowOff>542925</xdr:rowOff>
    </xdr:to>
    <xdr:sp macro="" textlink="">
      <xdr:nvSpPr>
        <xdr:cNvPr id="6743" name="Line 18">
          <a:extLst>
            <a:ext uri="{FF2B5EF4-FFF2-40B4-BE49-F238E27FC236}">
              <a16:creationId xmlns:a16="http://schemas.microsoft.com/office/drawing/2014/main" id="{00000000-0008-0000-0500-0000571A0000}"/>
            </a:ext>
          </a:extLst>
        </xdr:cNvPr>
        <xdr:cNvSpPr>
          <a:spLocks noChangeShapeType="1"/>
        </xdr:cNvSpPr>
      </xdr:nvSpPr>
      <xdr:spPr bwMode="auto">
        <a:xfrm flipH="1" flipV="1">
          <a:off x="6391275" y="15830550"/>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685800</xdr:colOff>
      <xdr:row>53</xdr:row>
      <xdr:rowOff>733425</xdr:rowOff>
    </xdr:from>
    <xdr:to>
      <xdr:col>8</xdr:col>
      <xdr:colOff>104775</xdr:colOff>
      <xdr:row>53</xdr:row>
      <xdr:rowOff>838200</xdr:rowOff>
    </xdr:to>
    <xdr:sp macro="" textlink="">
      <xdr:nvSpPr>
        <xdr:cNvPr id="6744" name="Line 19">
          <a:extLst>
            <a:ext uri="{FF2B5EF4-FFF2-40B4-BE49-F238E27FC236}">
              <a16:creationId xmlns:a16="http://schemas.microsoft.com/office/drawing/2014/main" id="{00000000-0008-0000-0500-0000581A0000}"/>
            </a:ext>
          </a:extLst>
        </xdr:cNvPr>
        <xdr:cNvSpPr>
          <a:spLocks noChangeShapeType="1"/>
        </xdr:cNvSpPr>
      </xdr:nvSpPr>
      <xdr:spPr bwMode="auto">
        <a:xfrm flipH="1" flipV="1">
          <a:off x="5781675" y="16125825"/>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104775</xdr:colOff>
      <xdr:row>53</xdr:row>
      <xdr:rowOff>552450</xdr:rowOff>
    </xdr:from>
    <xdr:to>
      <xdr:col>8</xdr:col>
      <xdr:colOff>704850</xdr:colOff>
      <xdr:row>53</xdr:row>
      <xdr:rowOff>838200</xdr:rowOff>
    </xdr:to>
    <xdr:sp macro="" textlink="">
      <xdr:nvSpPr>
        <xdr:cNvPr id="6745" name="Line 20">
          <a:extLst>
            <a:ext uri="{FF2B5EF4-FFF2-40B4-BE49-F238E27FC236}">
              <a16:creationId xmlns:a16="http://schemas.microsoft.com/office/drawing/2014/main" id="{00000000-0008-0000-0500-0000591A0000}"/>
            </a:ext>
          </a:extLst>
        </xdr:cNvPr>
        <xdr:cNvSpPr>
          <a:spLocks noChangeShapeType="1"/>
        </xdr:cNvSpPr>
      </xdr:nvSpPr>
      <xdr:spPr bwMode="auto">
        <a:xfrm flipV="1">
          <a:off x="6010275" y="15944850"/>
          <a:ext cx="600075" cy="285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171450</xdr:colOff>
      <xdr:row>53</xdr:row>
      <xdr:rowOff>571500</xdr:rowOff>
    </xdr:from>
    <xdr:to>
      <xdr:col>8</xdr:col>
      <xdr:colOff>485775</xdr:colOff>
      <xdr:row>53</xdr:row>
      <xdr:rowOff>781050</xdr:rowOff>
    </xdr:to>
    <xdr:pic>
      <xdr:nvPicPr>
        <xdr:cNvPr id="6746" name="Picture 21">
          <a:extLst>
            <a:ext uri="{FF2B5EF4-FFF2-40B4-BE49-F238E27FC236}">
              <a16:creationId xmlns:a16="http://schemas.microsoft.com/office/drawing/2014/main" id="{00000000-0008-0000-0500-00005A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6076950" y="1596390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695325</xdr:colOff>
      <xdr:row>53</xdr:row>
      <xdr:rowOff>0</xdr:rowOff>
    </xdr:from>
    <xdr:to>
      <xdr:col>7</xdr:col>
      <xdr:colOff>76200</xdr:colOff>
      <xdr:row>53</xdr:row>
      <xdr:rowOff>219075</xdr:rowOff>
    </xdr:to>
    <xdr:pic>
      <xdr:nvPicPr>
        <xdr:cNvPr id="6747" name="Picture 22">
          <a:extLst>
            <a:ext uri="{FF2B5EF4-FFF2-40B4-BE49-F238E27FC236}">
              <a16:creationId xmlns:a16="http://schemas.microsoft.com/office/drawing/2014/main" id="{00000000-0008-0000-0500-00005B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4981575" y="1539240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53</xdr:row>
      <xdr:rowOff>209550</xdr:rowOff>
    </xdr:from>
    <xdr:to>
      <xdr:col>6</xdr:col>
      <xdr:colOff>76200</xdr:colOff>
      <xdr:row>53</xdr:row>
      <xdr:rowOff>571500</xdr:rowOff>
    </xdr:to>
    <xdr:pic>
      <xdr:nvPicPr>
        <xdr:cNvPr id="6748" name="Picture 23">
          <a:extLst>
            <a:ext uri="{FF2B5EF4-FFF2-40B4-BE49-F238E27FC236}">
              <a16:creationId xmlns:a16="http://schemas.microsoft.com/office/drawing/2014/main" id="{00000000-0008-0000-0500-00005C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4152900" y="15601950"/>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443441</xdr:colOff>
      <xdr:row>51</xdr:row>
      <xdr:rowOff>138643</xdr:rowOff>
    </xdr:from>
    <xdr:to>
      <xdr:col>5</xdr:col>
      <xdr:colOff>801158</xdr:colOff>
      <xdr:row>52</xdr:row>
      <xdr:rowOff>110068</xdr:rowOff>
    </xdr:to>
    <xdr:pic>
      <xdr:nvPicPr>
        <xdr:cNvPr id="6749" name="Picture 24">
          <a:extLst>
            <a:ext uri="{FF2B5EF4-FFF2-40B4-BE49-F238E27FC236}">
              <a16:creationId xmlns:a16="http://schemas.microsoft.com/office/drawing/2014/main" id="{00000000-0008-0000-0500-00005D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0838" t="50392" r="41891" b="44852"/>
        <a:stretch>
          <a:fillRect/>
        </a:stretch>
      </xdr:blipFill>
      <xdr:spPr bwMode="auto">
        <a:xfrm rot="-1468719">
          <a:off x="3935941" y="14447310"/>
          <a:ext cx="357717" cy="172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542925</xdr:colOff>
      <xdr:row>53</xdr:row>
      <xdr:rowOff>219075</xdr:rowOff>
    </xdr:from>
    <xdr:to>
      <xdr:col>9</xdr:col>
      <xdr:colOff>800100</xdr:colOff>
      <xdr:row>53</xdr:row>
      <xdr:rowOff>361950</xdr:rowOff>
    </xdr:to>
    <xdr:sp macro="" textlink="">
      <xdr:nvSpPr>
        <xdr:cNvPr id="6750" name="Line 26">
          <a:extLst>
            <a:ext uri="{FF2B5EF4-FFF2-40B4-BE49-F238E27FC236}">
              <a16:creationId xmlns:a16="http://schemas.microsoft.com/office/drawing/2014/main" id="{00000000-0008-0000-0500-00005E1A0000}"/>
            </a:ext>
          </a:extLst>
        </xdr:cNvPr>
        <xdr:cNvSpPr>
          <a:spLocks noChangeShapeType="1"/>
        </xdr:cNvSpPr>
      </xdr:nvSpPr>
      <xdr:spPr bwMode="auto">
        <a:xfrm flipH="1" flipV="1">
          <a:off x="7305675" y="15611475"/>
          <a:ext cx="25717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981075</xdr:colOff>
      <xdr:row>51</xdr:row>
      <xdr:rowOff>47625</xdr:rowOff>
    </xdr:from>
    <xdr:to>
      <xdr:col>10</xdr:col>
      <xdr:colOff>1238250</xdr:colOff>
      <xdr:row>51</xdr:row>
      <xdr:rowOff>190500</xdr:rowOff>
    </xdr:to>
    <xdr:sp macro="" textlink="">
      <xdr:nvSpPr>
        <xdr:cNvPr id="6751" name="Line 27">
          <a:extLst>
            <a:ext uri="{FF2B5EF4-FFF2-40B4-BE49-F238E27FC236}">
              <a16:creationId xmlns:a16="http://schemas.microsoft.com/office/drawing/2014/main" id="{00000000-0008-0000-0500-00005F1A0000}"/>
            </a:ext>
          </a:extLst>
        </xdr:cNvPr>
        <xdr:cNvSpPr>
          <a:spLocks noChangeShapeType="1"/>
        </xdr:cNvSpPr>
      </xdr:nvSpPr>
      <xdr:spPr bwMode="auto">
        <a:xfrm flipH="1" flipV="1">
          <a:off x="8553450" y="15039975"/>
          <a:ext cx="25717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333375</xdr:colOff>
      <xdr:row>53</xdr:row>
      <xdr:rowOff>47625</xdr:rowOff>
    </xdr:from>
    <xdr:to>
      <xdr:col>10</xdr:col>
      <xdr:colOff>485775</xdr:colOff>
      <xdr:row>53</xdr:row>
      <xdr:rowOff>133350</xdr:rowOff>
    </xdr:to>
    <xdr:sp macro="" textlink="">
      <xdr:nvSpPr>
        <xdr:cNvPr id="6752" name="Line 28">
          <a:extLst>
            <a:ext uri="{FF2B5EF4-FFF2-40B4-BE49-F238E27FC236}">
              <a16:creationId xmlns:a16="http://schemas.microsoft.com/office/drawing/2014/main" id="{00000000-0008-0000-0500-0000601A0000}"/>
            </a:ext>
          </a:extLst>
        </xdr:cNvPr>
        <xdr:cNvSpPr>
          <a:spLocks noChangeShapeType="1"/>
        </xdr:cNvSpPr>
      </xdr:nvSpPr>
      <xdr:spPr bwMode="auto">
        <a:xfrm flipH="1" flipV="1">
          <a:off x="7905750" y="15440025"/>
          <a:ext cx="15240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400050</xdr:colOff>
      <xdr:row>51</xdr:row>
      <xdr:rowOff>142875</xdr:rowOff>
    </xdr:from>
    <xdr:to>
      <xdr:col>10</xdr:col>
      <xdr:colOff>1143000</xdr:colOff>
      <xdr:row>53</xdr:row>
      <xdr:rowOff>76200</xdr:rowOff>
    </xdr:to>
    <xdr:sp macro="" textlink="">
      <xdr:nvSpPr>
        <xdr:cNvPr id="6753" name="Line 29">
          <a:extLst>
            <a:ext uri="{FF2B5EF4-FFF2-40B4-BE49-F238E27FC236}">
              <a16:creationId xmlns:a16="http://schemas.microsoft.com/office/drawing/2014/main" id="{00000000-0008-0000-0500-0000611A0000}"/>
            </a:ext>
          </a:extLst>
        </xdr:cNvPr>
        <xdr:cNvSpPr>
          <a:spLocks noChangeShapeType="1"/>
        </xdr:cNvSpPr>
      </xdr:nvSpPr>
      <xdr:spPr bwMode="auto">
        <a:xfrm flipV="1">
          <a:off x="7972425" y="15135225"/>
          <a:ext cx="742950" cy="3333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561975</xdr:colOff>
      <xdr:row>51</xdr:row>
      <xdr:rowOff>152400</xdr:rowOff>
    </xdr:from>
    <xdr:to>
      <xdr:col>10</xdr:col>
      <xdr:colOff>914400</xdr:colOff>
      <xdr:row>52</xdr:row>
      <xdr:rowOff>161925</xdr:rowOff>
    </xdr:to>
    <xdr:pic>
      <xdr:nvPicPr>
        <xdr:cNvPr id="6754" name="Picture 30">
          <a:extLst>
            <a:ext uri="{FF2B5EF4-FFF2-40B4-BE49-F238E27FC236}">
              <a16:creationId xmlns:a16="http://schemas.microsoft.com/office/drawing/2014/main" id="{00000000-0008-0000-0500-000062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8134350" y="15144750"/>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733425</xdr:colOff>
      <xdr:row>53</xdr:row>
      <xdr:rowOff>85725</xdr:rowOff>
    </xdr:from>
    <xdr:to>
      <xdr:col>10</xdr:col>
      <xdr:colOff>390525</xdr:colOff>
      <xdr:row>53</xdr:row>
      <xdr:rowOff>314325</xdr:rowOff>
    </xdr:to>
    <xdr:sp macro="" textlink="">
      <xdr:nvSpPr>
        <xdr:cNvPr id="6755" name="Line 31">
          <a:extLst>
            <a:ext uri="{FF2B5EF4-FFF2-40B4-BE49-F238E27FC236}">
              <a16:creationId xmlns:a16="http://schemas.microsoft.com/office/drawing/2014/main" id="{00000000-0008-0000-0500-0000631A0000}"/>
            </a:ext>
          </a:extLst>
        </xdr:cNvPr>
        <xdr:cNvSpPr>
          <a:spLocks noChangeShapeType="1"/>
        </xdr:cNvSpPr>
      </xdr:nvSpPr>
      <xdr:spPr bwMode="auto">
        <a:xfrm flipV="1">
          <a:off x="7496175" y="15478125"/>
          <a:ext cx="466725" cy="228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771525</xdr:colOff>
      <xdr:row>53</xdr:row>
      <xdr:rowOff>66675</xdr:rowOff>
    </xdr:from>
    <xdr:to>
      <xdr:col>10</xdr:col>
      <xdr:colOff>314325</xdr:colOff>
      <xdr:row>53</xdr:row>
      <xdr:rowOff>257175</xdr:rowOff>
    </xdr:to>
    <xdr:pic>
      <xdr:nvPicPr>
        <xdr:cNvPr id="6756" name="Picture 32">
          <a:extLst>
            <a:ext uri="{FF2B5EF4-FFF2-40B4-BE49-F238E27FC236}">
              <a16:creationId xmlns:a16="http://schemas.microsoft.com/office/drawing/2014/main" id="{00000000-0008-0000-0500-000064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29242" r="27248" b="60487"/>
        <a:stretch>
          <a:fillRect/>
        </a:stretch>
      </xdr:blipFill>
      <xdr:spPr bwMode="auto">
        <a:xfrm rot="-1466637">
          <a:off x="7534275" y="1545907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581025</xdr:colOff>
      <xdr:row>51</xdr:row>
      <xdr:rowOff>66675</xdr:rowOff>
    </xdr:from>
    <xdr:to>
      <xdr:col>10</xdr:col>
      <xdr:colOff>981075</xdr:colOff>
      <xdr:row>53</xdr:row>
      <xdr:rowOff>228600</xdr:rowOff>
    </xdr:to>
    <xdr:sp macro="" textlink="">
      <xdr:nvSpPr>
        <xdr:cNvPr id="6757" name="Line 33">
          <a:extLst>
            <a:ext uri="{FF2B5EF4-FFF2-40B4-BE49-F238E27FC236}">
              <a16:creationId xmlns:a16="http://schemas.microsoft.com/office/drawing/2014/main" id="{00000000-0008-0000-0500-0000651A0000}"/>
            </a:ext>
          </a:extLst>
        </xdr:cNvPr>
        <xdr:cNvSpPr>
          <a:spLocks noChangeShapeType="1"/>
        </xdr:cNvSpPr>
      </xdr:nvSpPr>
      <xdr:spPr bwMode="auto">
        <a:xfrm flipV="1">
          <a:off x="7343775" y="15059025"/>
          <a:ext cx="1209675" cy="561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142875</xdr:colOff>
      <xdr:row>51</xdr:row>
      <xdr:rowOff>171450</xdr:rowOff>
    </xdr:from>
    <xdr:to>
      <xdr:col>10</xdr:col>
      <xdr:colOff>552450</xdr:colOff>
      <xdr:row>52</xdr:row>
      <xdr:rowOff>133350</xdr:rowOff>
    </xdr:to>
    <xdr:pic>
      <xdr:nvPicPr>
        <xdr:cNvPr id="6758" name="Picture 34">
          <a:extLst>
            <a:ext uri="{FF2B5EF4-FFF2-40B4-BE49-F238E27FC236}">
              <a16:creationId xmlns:a16="http://schemas.microsoft.com/office/drawing/2014/main" id="{00000000-0008-0000-0500-0000661A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7935" t="37729" r="50182" b="56070"/>
        <a:stretch>
          <a:fillRect/>
        </a:stretch>
      </xdr:blipFill>
      <xdr:spPr bwMode="auto">
        <a:xfrm rot="-1593903">
          <a:off x="7715250" y="14497050"/>
          <a:ext cx="4095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552450</xdr:colOff>
      <xdr:row>53</xdr:row>
      <xdr:rowOff>400050</xdr:rowOff>
    </xdr:from>
    <xdr:to>
      <xdr:col>9</xdr:col>
      <xdr:colOff>790575</xdr:colOff>
      <xdr:row>53</xdr:row>
      <xdr:rowOff>495300</xdr:rowOff>
    </xdr:to>
    <xdr:sp macro="" textlink="">
      <xdr:nvSpPr>
        <xdr:cNvPr id="6759" name="Line 35">
          <a:extLst>
            <a:ext uri="{FF2B5EF4-FFF2-40B4-BE49-F238E27FC236}">
              <a16:creationId xmlns:a16="http://schemas.microsoft.com/office/drawing/2014/main" id="{00000000-0008-0000-0500-0000671A0000}"/>
            </a:ext>
          </a:extLst>
        </xdr:cNvPr>
        <xdr:cNvSpPr>
          <a:spLocks noChangeShapeType="1"/>
        </xdr:cNvSpPr>
      </xdr:nvSpPr>
      <xdr:spPr bwMode="auto">
        <a:xfrm flipH="1">
          <a:off x="7315200" y="15792450"/>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200025</xdr:colOff>
      <xdr:row>53</xdr:row>
      <xdr:rowOff>600075</xdr:rowOff>
    </xdr:from>
    <xdr:to>
      <xdr:col>10</xdr:col>
      <xdr:colOff>447675</xdr:colOff>
      <xdr:row>53</xdr:row>
      <xdr:rowOff>704850</xdr:rowOff>
    </xdr:to>
    <xdr:sp macro="" textlink="">
      <xdr:nvSpPr>
        <xdr:cNvPr id="6760" name="Line 36">
          <a:extLst>
            <a:ext uri="{FF2B5EF4-FFF2-40B4-BE49-F238E27FC236}">
              <a16:creationId xmlns:a16="http://schemas.microsoft.com/office/drawing/2014/main" id="{00000000-0008-0000-0500-0000681A0000}"/>
            </a:ext>
          </a:extLst>
        </xdr:cNvPr>
        <xdr:cNvSpPr>
          <a:spLocks noChangeShapeType="1"/>
        </xdr:cNvSpPr>
      </xdr:nvSpPr>
      <xdr:spPr bwMode="auto">
        <a:xfrm flipH="1">
          <a:off x="7772400" y="1599247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638175</xdr:colOff>
      <xdr:row>53</xdr:row>
      <xdr:rowOff>419100</xdr:rowOff>
    </xdr:from>
    <xdr:to>
      <xdr:col>10</xdr:col>
      <xdr:colOff>209550</xdr:colOff>
      <xdr:row>53</xdr:row>
      <xdr:rowOff>647700</xdr:rowOff>
    </xdr:to>
    <xdr:pic>
      <xdr:nvPicPr>
        <xdr:cNvPr id="6761" name="Picture 37">
          <a:extLst>
            <a:ext uri="{FF2B5EF4-FFF2-40B4-BE49-F238E27FC236}">
              <a16:creationId xmlns:a16="http://schemas.microsoft.com/office/drawing/2014/main" id="{00000000-0008-0000-0500-000069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286546">
          <a:off x="7400925" y="1581150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571500</xdr:colOff>
      <xdr:row>53</xdr:row>
      <xdr:rowOff>485775</xdr:rowOff>
    </xdr:from>
    <xdr:to>
      <xdr:col>10</xdr:col>
      <xdr:colOff>209550</xdr:colOff>
      <xdr:row>53</xdr:row>
      <xdr:rowOff>695325</xdr:rowOff>
    </xdr:to>
    <xdr:sp macro="" textlink="">
      <xdr:nvSpPr>
        <xdr:cNvPr id="6762" name="Line 38">
          <a:extLst>
            <a:ext uri="{FF2B5EF4-FFF2-40B4-BE49-F238E27FC236}">
              <a16:creationId xmlns:a16="http://schemas.microsoft.com/office/drawing/2014/main" id="{00000000-0008-0000-0500-00006A1A0000}"/>
            </a:ext>
          </a:extLst>
        </xdr:cNvPr>
        <xdr:cNvSpPr>
          <a:spLocks noChangeShapeType="1"/>
        </xdr:cNvSpPr>
      </xdr:nvSpPr>
      <xdr:spPr bwMode="auto">
        <a:xfrm>
          <a:off x="7334250" y="15878175"/>
          <a:ext cx="4476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381000</xdr:colOff>
      <xdr:row>53</xdr:row>
      <xdr:rowOff>228600</xdr:rowOff>
    </xdr:from>
    <xdr:to>
      <xdr:col>10</xdr:col>
      <xdr:colOff>590550</xdr:colOff>
      <xdr:row>53</xdr:row>
      <xdr:rowOff>590550</xdr:rowOff>
    </xdr:to>
    <xdr:pic>
      <xdr:nvPicPr>
        <xdr:cNvPr id="6763" name="Picture 39">
          <a:extLst>
            <a:ext uri="{FF2B5EF4-FFF2-40B4-BE49-F238E27FC236}">
              <a16:creationId xmlns:a16="http://schemas.microsoft.com/office/drawing/2014/main" id="{00000000-0008-0000-0500-00006B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7953375" y="15621000"/>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51</xdr:row>
      <xdr:rowOff>104775</xdr:rowOff>
    </xdr:from>
    <xdr:to>
      <xdr:col>11</xdr:col>
      <xdr:colOff>161925</xdr:colOff>
      <xdr:row>51</xdr:row>
      <xdr:rowOff>190500</xdr:rowOff>
    </xdr:to>
    <xdr:sp macro="" textlink="">
      <xdr:nvSpPr>
        <xdr:cNvPr id="6764" name="Line 40">
          <a:extLst>
            <a:ext uri="{FF2B5EF4-FFF2-40B4-BE49-F238E27FC236}">
              <a16:creationId xmlns:a16="http://schemas.microsoft.com/office/drawing/2014/main" id="{00000000-0008-0000-0500-00006C1A0000}"/>
            </a:ext>
          </a:extLst>
        </xdr:cNvPr>
        <xdr:cNvSpPr>
          <a:spLocks noChangeShapeType="1"/>
        </xdr:cNvSpPr>
      </xdr:nvSpPr>
      <xdr:spPr bwMode="auto">
        <a:xfrm flipH="1">
          <a:off x="8839200" y="15097125"/>
          <a:ext cx="1619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514350</xdr:colOff>
      <xdr:row>53</xdr:row>
      <xdr:rowOff>323850</xdr:rowOff>
    </xdr:from>
    <xdr:to>
      <xdr:col>12</xdr:col>
      <xdr:colOff>676275</xdr:colOff>
      <xdr:row>53</xdr:row>
      <xdr:rowOff>409575</xdr:rowOff>
    </xdr:to>
    <xdr:sp macro="" textlink="">
      <xdr:nvSpPr>
        <xdr:cNvPr id="6765" name="Line 41">
          <a:extLst>
            <a:ext uri="{FF2B5EF4-FFF2-40B4-BE49-F238E27FC236}">
              <a16:creationId xmlns:a16="http://schemas.microsoft.com/office/drawing/2014/main" id="{00000000-0008-0000-0500-00006D1A0000}"/>
            </a:ext>
          </a:extLst>
        </xdr:cNvPr>
        <xdr:cNvSpPr>
          <a:spLocks noChangeShapeType="1"/>
        </xdr:cNvSpPr>
      </xdr:nvSpPr>
      <xdr:spPr bwMode="auto">
        <a:xfrm flipH="1">
          <a:off x="10163175" y="15716250"/>
          <a:ext cx="1619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114300</xdr:colOff>
      <xdr:row>51</xdr:row>
      <xdr:rowOff>133350</xdr:rowOff>
    </xdr:from>
    <xdr:to>
      <xdr:col>12</xdr:col>
      <xdr:colOff>628650</xdr:colOff>
      <xdr:row>53</xdr:row>
      <xdr:rowOff>333375</xdr:rowOff>
    </xdr:to>
    <xdr:sp macro="" textlink="">
      <xdr:nvSpPr>
        <xdr:cNvPr id="6766" name="Line 42">
          <a:extLst>
            <a:ext uri="{FF2B5EF4-FFF2-40B4-BE49-F238E27FC236}">
              <a16:creationId xmlns:a16="http://schemas.microsoft.com/office/drawing/2014/main" id="{00000000-0008-0000-0500-00006E1A0000}"/>
            </a:ext>
          </a:extLst>
        </xdr:cNvPr>
        <xdr:cNvSpPr>
          <a:spLocks noChangeShapeType="1"/>
        </xdr:cNvSpPr>
      </xdr:nvSpPr>
      <xdr:spPr bwMode="auto">
        <a:xfrm>
          <a:off x="8953500" y="15125700"/>
          <a:ext cx="1323975" cy="600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447675</xdr:colOff>
      <xdr:row>52</xdr:row>
      <xdr:rowOff>66675</xdr:rowOff>
    </xdr:from>
    <xdr:to>
      <xdr:col>12</xdr:col>
      <xdr:colOff>285750</xdr:colOff>
      <xdr:row>53</xdr:row>
      <xdr:rowOff>19050</xdr:rowOff>
    </xdr:to>
    <xdr:pic>
      <xdr:nvPicPr>
        <xdr:cNvPr id="6767" name="Picture 43">
          <a:extLst>
            <a:ext uri="{FF2B5EF4-FFF2-40B4-BE49-F238E27FC236}">
              <a16:creationId xmlns:a16="http://schemas.microsoft.com/office/drawing/2014/main" id="{00000000-0008-0000-0500-00006F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360394">
          <a:off x="9286875" y="15259050"/>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523875</xdr:colOff>
      <xdr:row>53</xdr:row>
      <xdr:rowOff>438150</xdr:rowOff>
    </xdr:from>
    <xdr:to>
      <xdr:col>12</xdr:col>
      <xdr:colOff>752475</xdr:colOff>
      <xdr:row>53</xdr:row>
      <xdr:rowOff>542925</xdr:rowOff>
    </xdr:to>
    <xdr:sp macro="" textlink="">
      <xdr:nvSpPr>
        <xdr:cNvPr id="6768" name="Line 44">
          <a:extLst>
            <a:ext uri="{FF2B5EF4-FFF2-40B4-BE49-F238E27FC236}">
              <a16:creationId xmlns:a16="http://schemas.microsoft.com/office/drawing/2014/main" id="{00000000-0008-0000-0500-0000701A0000}"/>
            </a:ext>
          </a:extLst>
        </xdr:cNvPr>
        <xdr:cNvSpPr>
          <a:spLocks noChangeShapeType="1"/>
        </xdr:cNvSpPr>
      </xdr:nvSpPr>
      <xdr:spPr bwMode="auto">
        <a:xfrm flipH="1" flipV="1">
          <a:off x="10172700" y="15830550"/>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752475</xdr:colOff>
      <xdr:row>53</xdr:row>
      <xdr:rowOff>704850</xdr:rowOff>
    </xdr:from>
    <xdr:to>
      <xdr:col>12</xdr:col>
      <xdr:colOff>171450</xdr:colOff>
      <xdr:row>53</xdr:row>
      <xdr:rowOff>809625</xdr:rowOff>
    </xdr:to>
    <xdr:sp macro="" textlink="">
      <xdr:nvSpPr>
        <xdr:cNvPr id="6769" name="Line 45">
          <a:extLst>
            <a:ext uri="{FF2B5EF4-FFF2-40B4-BE49-F238E27FC236}">
              <a16:creationId xmlns:a16="http://schemas.microsoft.com/office/drawing/2014/main" id="{00000000-0008-0000-0500-0000711A0000}"/>
            </a:ext>
          </a:extLst>
        </xdr:cNvPr>
        <xdr:cNvSpPr>
          <a:spLocks noChangeShapeType="1"/>
        </xdr:cNvSpPr>
      </xdr:nvSpPr>
      <xdr:spPr bwMode="auto">
        <a:xfrm flipH="1" flipV="1">
          <a:off x="9591675" y="16097250"/>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180975</xdr:colOff>
      <xdr:row>53</xdr:row>
      <xdr:rowOff>542925</xdr:rowOff>
    </xdr:from>
    <xdr:to>
      <xdr:col>12</xdr:col>
      <xdr:colOff>723900</xdr:colOff>
      <xdr:row>53</xdr:row>
      <xdr:rowOff>800100</xdr:rowOff>
    </xdr:to>
    <xdr:sp macro="" textlink="">
      <xdr:nvSpPr>
        <xdr:cNvPr id="6770" name="Line 46">
          <a:extLst>
            <a:ext uri="{FF2B5EF4-FFF2-40B4-BE49-F238E27FC236}">
              <a16:creationId xmlns:a16="http://schemas.microsoft.com/office/drawing/2014/main" id="{00000000-0008-0000-0500-0000721A0000}"/>
            </a:ext>
          </a:extLst>
        </xdr:cNvPr>
        <xdr:cNvSpPr>
          <a:spLocks noChangeShapeType="1"/>
        </xdr:cNvSpPr>
      </xdr:nvSpPr>
      <xdr:spPr bwMode="auto">
        <a:xfrm flipV="1">
          <a:off x="9829800" y="15935325"/>
          <a:ext cx="542925" cy="257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238125</xdr:colOff>
      <xdr:row>53</xdr:row>
      <xdr:rowOff>552450</xdr:rowOff>
    </xdr:from>
    <xdr:to>
      <xdr:col>12</xdr:col>
      <xdr:colOff>552450</xdr:colOff>
      <xdr:row>53</xdr:row>
      <xdr:rowOff>762000</xdr:rowOff>
    </xdr:to>
    <xdr:pic>
      <xdr:nvPicPr>
        <xdr:cNvPr id="6771" name="Picture 47">
          <a:extLst>
            <a:ext uri="{FF2B5EF4-FFF2-40B4-BE49-F238E27FC236}">
              <a16:creationId xmlns:a16="http://schemas.microsoft.com/office/drawing/2014/main" id="{00000000-0008-0000-0500-000073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9886950" y="1594485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1209675</xdr:colOff>
      <xdr:row>52</xdr:row>
      <xdr:rowOff>180975</xdr:rowOff>
    </xdr:from>
    <xdr:to>
      <xdr:col>11</xdr:col>
      <xdr:colOff>133350</xdr:colOff>
      <xdr:row>53</xdr:row>
      <xdr:rowOff>190500</xdr:rowOff>
    </xdr:to>
    <xdr:pic>
      <xdr:nvPicPr>
        <xdr:cNvPr id="6772" name="Picture 48">
          <a:extLst>
            <a:ext uri="{FF2B5EF4-FFF2-40B4-BE49-F238E27FC236}">
              <a16:creationId xmlns:a16="http://schemas.microsoft.com/office/drawing/2014/main" id="{00000000-0008-0000-0500-000074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8782050" y="153733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438150</xdr:colOff>
      <xdr:row>51</xdr:row>
      <xdr:rowOff>19050</xdr:rowOff>
    </xdr:from>
    <xdr:to>
      <xdr:col>6</xdr:col>
      <xdr:colOff>676275</xdr:colOff>
      <xdr:row>51</xdr:row>
      <xdr:rowOff>161925</xdr:rowOff>
    </xdr:to>
    <xdr:sp macro="" textlink="">
      <xdr:nvSpPr>
        <xdr:cNvPr id="6773" name="Line 50">
          <a:extLst>
            <a:ext uri="{FF2B5EF4-FFF2-40B4-BE49-F238E27FC236}">
              <a16:creationId xmlns:a16="http://schemas.microsoft.com/office/drawing/2014/main" id="{00000000-0008-0000-0500-0000751A0000}"/>
            </a:ext>
          </a:extLst>
        </xdr:cNvPr>
        <xdr:cNvSpPr>
          <a:spLocks noChangeShapeType="1"/>
        </xdr:cNvSpPr>
      </xdr:nvSpPr>
      <xdr:spPr bwMode="auto">
        <a:xfrm flipH="1" flipV="1">
          <a:off x="4724400" y="15011400"/>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552450</xdr:colOff>
      <xdr:row>53</xdr:row>
      <xdr:rowOff>28575</xdr:rowOff>
    </xdr:from>
    <xdr:to>
      <xdr:col>5</xdr:col>
      <xdr:colOff>695325</xdr:colOff>
      <xdr:row>53</xdr:row>
      <xdr:rowOff>123825</xdr:rowOff>
    </xdr:to>
    <xdr:sp macro="" textlink="">
      <xdr:nvSpPr>
        <xdr:cNvPr id="6774" name="Line 52">
          <a:extLst>
            <a:ext uri="{FF2B5EF4-FFF2-40B4-BE49-F238E27FC236}">
              <a16:creationId xmlns:a16="http://schemas.microsoft.com/office/drawing/2014/main" id="{00000000-0008-0000-0500-0000761A0000}"/>
            </a:ext>
          </a:extLst>
        </xdr:cNvPr>
        <xdr:cNvSpPr>
          <a:spLocks noChangeShapeType="1"/>
        </xdr:cNvSpPr>
      </xdr:nvSpPr>
      <xdr:spPr bwMode="auto">
        <a:xfrm flipH="1" flipV="1">
          <a:off x="4029075" y="15420975"/>
          <a:ext cx="14287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51</xdr:row>
      <xdr:rowOff>152400</xdr:rowOff>
    </xdr:from>
    <xdr:to>
      <xdr:col>6</xdr:col>
      <xdr:colOff>371475</xdr:colOff>
      <xdr:row>52</xdr:row>
      <xdr:rowOff>161925</xdr:rowOff>
    </xdr:to>
    <xdr:pic>
      <xdr:nvPicPr>
        <xdr:cNvPr id="6775" name="Picture 54">
          <a:extLst>
            <a:ext uri="{FF2B5EF4-FFF2-40B4-BE49-F238E27FC236}">
              <a16:creationId xmlns:a16="http://schemas.microsoft.com/office/drawing/2014/main" id="{00000000-0008-0000-0500-000077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4305300" y="15144750"/>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285750</xdr:colOff>
      <xdr:row>51</xdr:row>
      <xdr:rowOff>9525</xdr:rowOff>
    </xdr:from>
    <xdr:to>
      <xdr:col>14</xdr:col>
      <xdr:colOff>523875</xdr:colOff>
      <xdr:row>51</xdr:row>
      <xdr:rowOff>152400</xdr:rowOff>
    </xdr:to>
    <xdr:sp macro="" textlink="">
      <xdr:nvSpPr>
        <xdr:cNvPr id="6776" name="Line 58">
          <a:extLst>
            <a:ext uri="{FF2B5EF4-FFF2-40B4-BE49-F238E27FC236}">
              <a16:creationId xmlns:a16="http://schemas.microsoft.com/office/drawing/2014/main" id="{00000000-0008-0000-0500-0000781A0000}"/>
            </a:ext>
          </a:extLst>
        </xdr:cNvPr>
        <xdr:cNvSpPr>
          <a:spLocks noChangeShapeType="1"/>
        </xdr:cNvSpPr>
      </xdr:nvSpPr>
      <xdr:spPr bwMode="auto">
        <a:xfrm flipH="1" flipV="1">
          <a:off x="12001500" y="15001875"/>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47625</xdr:colOff>
      <xdr:row>53</xdr:row>
      <xdr:rowOff>114300</xdr:rowOff>
    </xdr:from>
    <xdr:to>
      <xdr:col>13</xdr:col>
      <xdr:colOff>285750</xdr:colOff>
      <xdr:row>53</xdr:row>
      <xdr:rowOff>247650</xdr:rowOff>
    </xdr:to>
    <xdr:sp macro="" textlink="">
      <xdr:nvSpPr>
        <xdr:cNvPr id="6777" name="Line 59">
          <a:extLst>
            <a:ext uri="{FF2B5EF4-FFF2-40B4-BE49-F238E27FC236}">
              <a16:creationId xmlns:a16="http://schemas.microsoft.com/office/drawing/2014/main" id="{00000000-0008-0000-0500-0000791A0000}"/>
            </a:ext>
          </a:extLst>
        </xdr:cNvPr>
        <xdr:cNvSpPr>
          <a:spLocks noChangeShapeType="1"/>
        </xdr:cNvSpPr>
      </xdr:nvSpPr>
      <xdr:spPr bwMode="auto">
        <a:xfrm flipH="1" flipV="1">
          <a:off x="10953750" y="15506700"/>
          <a:ext cx="238125"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447675</xdr:colOff>
      <xdr:row>52</xdr:row>
      <xdr:rowOff>190500</xdr:rowOff>
    </xdr:from>
    <xdr:to>
      <xdr:col>13</xdr:col>
      <xdr:colOff>600075</xdr:colOff>
      <xdr:row>53</xdr:row>
      <xdr:rowOff>95250</xdr:rowOff>
    </xdr:to>
    <xdr:sp macro="" textlink="">
      <xdr:nvSpPr>
        <xdr:cNvPr id="6778" name="Line 60">
          <a:extLst>
            <a:ext uri="{FF2B5EF4-FFF2-40B4-BE49-F238E27FC236}">
              <a16:creationId xmlns:a16="http://schemas.microsoft.com/office/drawing/2014/main" id="{00000000-0008-0000-0500-00007A1A0000}"/>
            </a:ext>
          </a:extLst>
        </xdr:cNvPr>
        <xdr:cNvSpPr>
          <a:spLocks noChangeShapeType="1"/>
        </xdr:cNvSpPr>
      </xdr:nvSpPr>
      <xdr:spPr bwMode="auto">
        <a:xfrm flipH="1" flipV="1">
          <a:off x="11353800" y="15382875"/>
          <a:ext cx="1524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590550</xdr:colOff>
      <xdr:row>51</xdr:row>
      <xdr:rowOff>123825</xdr:rowOff>
    </xdr:from>
    <xdr:to>
      <xdr:col>14</xdr:col>
      <xdr:colOff>457200</xdr:colOff>
      <xdr:row>53</xdr:row>
      <xdr:rowOff>66675</xdr:rowOff>
    </xdr:to>
    <xdr:sp macro="" textlink="">
      <xdr:nvSpPr>
        <xdr:cNvPr id="6779" name="Line 61">
          <a:extLst>
            <a:ext uri="{FF2B5EF4-FFF2-40B4-BE49-F238E27FC236}">
              <a16:creationId xmlns:a16="http://schemas.microsoft.com/office/drawing/2014/main" id="{00000000-0008-0000-0500-00007B1A0000}"/>
            </a:ext>
          </a:extLst>
        </xdr:cNvPr>
        <xdr:cNvSpPr>
          <a:spLocks noChangeShapeType="1"/>
        </xdr:cNvSpPr>
      </xdr:nvSpPr>
      <xdr:spPr bwMode="auto">
        <a:xfrm flipV="1">
          <a:off x="11496675" y="15116175"/>
          <a:ext cx="676275" cy="3429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695325</xdr:colOff>
      <xdr:row>51</xdr:row>
      <xdr:rowOff>142875</xdr:rowOff>
    </xdr:from>
    <xdr:to>
      <xdr:col>14</xdr:col>
      <xdr:colOff>238125</xdr:colOff>
      <xdr:row>52</xdr:row>
      <xdr:rowOff>152400</xdr:rowOff>
    </xdr:to>
    <xdr:pic>
      <xdr:nvPicPr>
        <xdr:cNvPr id="6780" name="Picture 62">
          <a:extLst>
            <a:ext uri="{FF2B5EF4-FFF2-40B4-BE49-F238E27FC236}">
              <a16:creationId xmlns:a16="http://schemas.microsoft.com/office/drawing/2014/main" id="{00000000-0008-0000-0500-00007C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11601450" y="15135225"/>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161925</xdr:colOff>
      <xdr:row>53</xdr:row>
      <xdr:rowOff>0</xdr:rowOff>
    </xdr:from>
    <xdr:to>
      <xdr:col>13</xdr:col>
      <xdr:colOff>552450</xdr:colOff>
      <xdr:row>53</xdr:row>
      <xdr:rowOff>200025</xdr:rowOff>
    </xdr:to>
    <xdr:pic>
      <xdr:nvPicPr>
        <xdr:cNvPr id="6781" name="Picture 63">
          <a:extLst>
            <a:ext uri="{FF2B5EF4-FFF2-40B4-BE49-F238E27FC236}">
              <a16:creationId xmlns:a16="http://schemas.microsoft.com/office/drawing/2014/main" id="{00000000-0008-0000-0500-00007D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11068050" y="15392400"/>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51</xdr:row>
      <xdr:rowOff>28575</xdr:rowOff>
    </xdr:from>
    <xdr:to>
      <xdr:col>14</xdr:col>
      <xdr:colOff>304800</xdr:colOff>
      <xdr:row>53</xdr:row>
      <xdr:rowOff>114300</xdr:rowOff>
    </xdr:to>
    <xdr:sp macro="" textlink="">
      <xdr:nvSpPr>
        <xdr:cNvPr id="6782" name="Line 64">
          <a:extLst>
            <a:ext uri="{FF2B5EF4-FFF2-40B4-BE49-F238E27FC236}">
              <a16:creationId xmlns:a16="http://schemas.microsoft.com/office/drawing/2014/main" id="{00000000-0008-0000-0500-00007E1A0000}"/>
            </a:ext>
          </a:extLst>
        </xdr:cNvPr>
        <xdr:cNvSpPr>
          <a:spLocks noChangeShapeType="1"/>
        </xdr:cNvSpPr>
      </xdr:nvSpPr>
      <xdr:spPr bwMode="auto">
        <a:xfrm flipV="1">
          <a:off x="10963275" y="15020925"/>
          <a:ext cx="1057275" cy="485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390525</xdr:colOff>
      <xdr:row>51</xdr:row>
      <xdr:rowOff>114300</xdr:rowOff>
    </xdr:from>
    <xdr:to>
      <xdr:col>13</xdr:col>
      <xdr:colOff>752475</xdr:colOff>
      <xdr:row>52</xdr:row>
      <xdr:rowOff>76200</xdr:rowOff>
    </xdr:to>
    <xdr:pic>
      <xdr:nvPicPr>
        <xdr:cNvPr id="6783" name="Picture 65">
          <a:extLst>
            <a:ext uri="{FF2B5EF4-FFF2-40B4-BE49-F238E27FC236}">
              <a16:creationId xmlns:a16="http://schemas.microsoft.com/office/drawing/2014/main" id="{00000000-0008-0000-0500-00007F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0838" t="50392" r="41891" b="44852"/>
        <a:stretch>
          <a:fillRect/>
        </a:stretch>
      </xdr:blipFill>
      <xdr:spPr bwMode="auto">
        <a:xfrm rot="-1468719">
          <a:off x="11296650" y="151066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257175</xdr:colOff>
      <xdr:row>53</xdr:row>
      <xdr:rowOff>85725</xdr:rowOff>
    </xdr:from>
    <xdr:to>
      <xdr:col>13</xdr:col>
      <xdr:colOff>552450</xdr:colOff>
      <xdr:row>53</xdr:row>
      <xdr:rowOff>228600</xdr:rowOff>
    </xdr:to>
    <xdr:sp macro="" textlink="">
      <xdr:nvSpPr>
        <xdr:cNvPr id="6784" name="Line 66">
          <a:extLst>
            <a:ext uri="{FF2B5EF4-FFF2-40B4-BE49-F238E27FC236}">
              <a16:creationId xmlns:a16="http://schemas.microsoft.com/office/drawing/2014/main" id="{00000000-0008-0000-0500-0000801A0000}"/>
            </a:ext>
          </a:extLst>
        </xdr:cNvPr>
        <xdr:cNvSpPr>
          <a:spLocks noChangeShapeType="1"/>
        </xdr:cNvSpPr>
      </xdr:nvSpPr>
      <xdr:spPr bwMode="auto">
        <a:xfrm flipV="1">
          <a:off x="11163300" y="15478125"/>
          <a:ext cx="295275"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571500</xdr:colOff>
      <xdr:row>51</xdr:row>
      <xdr:rowOff>28575</xdr:rowOff>
    </xdr:from>
    <xdr:to>
      <xdr:col>14</xdr:col>
      <xdr:colOff>800100</xdr:colOff>
      <xdr:row>51</xdr:row>
      <xdr:rowOff>152400</xdr:rowOff>
    </xdr:to>
    <xdr:sp macro="" textlink="">
      <xdr:nvSpPr>
        <xdr:cNvPr id="6785" name="Line 67">
          <a:extLst>
            <a:ext uri="{FF2B5EF4-FFF2-40B4-BE49-F238E27FC236}">
              <a16:creationId xmlns:a16="http://schemas.microsoft.com/office/drawing/2014/main" id="{00000000-0008-0000-0500-0000811A0000}"/>
            </a:ext>
          </a:extLst>
        </xdr:cNvPr>
        <xdr:cNvSpPr>
          <a:spLocks noChangeShapeType="1"/>
        </xdr:cNvSpPr>
      </xdr:nvSpPr>
      <xdr:spPr bwMode="auto">
        <a:xfrm flipH="1">
          <a:off x="12287250" y="15020925"/>
          <a:ext cx="22860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53</xdr:row>
      <xdr:rowOff>295275</xdr:rowOff>
    </xdr:from>
    <xdr:to>
      <xdr:col>16</xdr:col>
      <xdr:colOff>361950</xdr:colOff>
      <xdr:row>53</xdr:row>
      <xdr:rowOff>361950</xdr:rowOff>
    </xdr:to>
    <xdr:sp macro="" textlink="">
      <xdr:nvSpPr>
        <xdr:cNvPr id="6786" name="Line 68">
          <a:extLst>
            <a:ext uri="{FF2B5EF4-FFF2-40B4-BE49-F238E27FC236}">
              <a16:creationId xmlns:a16="http://schemas.microsoft.com/office/drawing/2014/main" id="{00000000-0008-0000-0500-0000821A0000}"/>
            </a:ext>
          </a:extLst>
        </xdr:cNvPr>
        <xdr:cNvSpPr>
          <a:spLocks noChangeShapeType="1"/>
        </xdr:cNvSpPr>
      </xdr:nvSpPr>
      <xdr:spPr bwMode="auto">
        <a:xfrm flipH="1">
          <a:off x="13573125" y="15687675"/>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647700</xdr:colOff>
      <xdr:row>51</xdr:row>
      <xdr:rowOff>123825</xdr:rowOff>
    </xdr:from>
    <xdr:to>
      <xdr:col>16</xdr:col>
      <xdr:colOff>276225</xdr:colOff>
      <xdr:row>53</xdr:row>
      <xdr:rowOff>323850</xdr:rowOff>
    </xdr:to>
    <xdr:sp macro="" textlink="">
      <xdr:nvSpPr>
        <xdr:cNvPr id="6787" name="Line 69">
          <a:extLst>
            <a:ext uri="{FF2B5EF4-FFF2-40B4-BE49-F238E27FC236}">
              <a16:creationId xmlns:a16="http://schemas.microsoft.com/office/drawing/2014/main" id="{00000000-0008-0000-0500-0000831A0000}"/>
            </a:ext>
          </a:extLst>
        </xdr:cNvPr>
        <xdr:cNvSpPr>
          <a:spLocks noChangeShapeType="1"/>
        </xdr:cNvSpPr>
      </xdr:nvSpPr>
      <xdr:spPr bwMode="auto">
        <a:xfrm>
          <a:off x="12363450" y="15116175"/>
          <a:ext cx="1257300" cy="600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161925</xdr:colOff>
      <xdr:row>52</xdr:row>
      <xdr:rowOff>85725</xdr:rowOff>
    </xdr:from>
    <xdr:to>
      <xdr:col>16</xdr:col>
      <xdr:colOff>0</xdr:colOff>
      <xdr:row>53</xdr:row>
      <xdr:rowOff>38100</xdr:rowOff>
    </xdr:to>
    <xdr:pic>
      <xdr:nvPicPr>
        <xdr:cNvPr id="6788" name="Picture 70">
          <a:extLst>
            <a:ext uri="{FF2B5EF4-FFF2-40B4-BE49-F238E27FC236}">
              <a16:creationId xmlns:a16="http://schemas.microsoft.com/office/drawing/2014/main" id="{00000000-0008-0000-0500-000084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631488">
          <a:off x="12696825" y="15278100"/>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47625</xdr:colOff>
      <xdr:row>53</xdr:row>
      <xdr:rowOff>285750</xdr:rowOff>
    </xdr:from>
    <xdr:to>
      <xdr:col>13</xdr:col>
      <xdr:colOff>285750</xdr:colOff>
      <xdr:row>53</xdr:row>
      <xdr:rowOff>381000</xdr:rowOff>
    </xdr:to>
    <xdr:sp macro="" textlink="">
      <xdr:nvSpPr>
        <xdr:cNvPr id="6789" name="Line 71">
          <a:extLst>
            <a:ext uri="{FF2B5EF4-FFF2-40B4-BE49-F238E27FC236}">
              <a16:creationId xmlns:a16="http://schemas.microsoft.com/office/drawing/2014/main" id="{00000000-0008-0000-0500-0000851A0000}"/>
            </a:ext>
          </a:extLst>
        </xdr:cNvPr>
        <xdr:cNvSpPr>
          <a:spLocks noChangeShapeType="1"/>
        </xdr:cNvSpPr>
      </xdr:nvSpPr>
      <xdr:spPr bwMode="auto">
        <a:xfrm flipH="1">
          <a:off x="10953750" y="15678150"/>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476250</xdr:colOff>
      <xdr:row>53</xdr:row>
      <xdr:rowOff>485775</xdr:rowOff>
    </xdr:from>
    <xdr:to>
      <xdr:col>13</xdr:col>
      <xdr:colOff>723900</xdr:colOff>
      <xdr:row>53</xdr:row>
      <xdr:rowOff>590550</xdr:rowOff>
    </xdr:to>
    <xdr:sp macro="" textlink="">
      <xdr:nvSpPr>
        <xdr:cNvPr id="6790" name="Line 72">
          <a:extLst>
            <a:ext uri="{FF2B5EF4-FFF2-40B4-BE49-F238E27FC236}">
              <a16:creationId xmlns:a16="http://schemas.microsoft.com/office/drawing/2014/main" id="{00000000-0008-0000-0500-0000861A0000}"/>
            </a:ext>
          </a:extLst>
        </xdr:cNvPr>
        <xdr:cNvSpPr>
          <a:spLocks noChangeShapeType="1"/>
        </xdr:cNvSpPr>
      </xdr:nvSpPr>
      <xdr:spPr bwMode="auto">
        <a:xfrm flipH="1">
          <a:off x="11382375" y="1587817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123825</xdr:colOff>
      <xdr:row>53</xdr:row>
      <xdr:rowOff>304800</xdr:rowOff>
    </xdr:from>
    <xdr:to>
      <xdr:col>13</xdr:col>
      <xdr:colOff>504825</xdr:colOff>
      <xdr:row>53</xdr:row>
      <xdr:rowOff>523875</xdr:rowOff>
    </xdr:to>
    <xdr:pic>
      <xdr:nvPicPr>
        <xdr:cNvPr id="6791" name="Picture 73">
          <a:extLst>
            <a:ext uri="{FF2B5EF4-FFF2-40B4-BE49-F238E27FC236}">
              <a16:creationId xmlns:a16="http://schemas.microsoft.com/office/drawing/2014/main" id="{00000000-0008-0000-0500-000087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812982">
          <a:off x="11029950" y="15697200"/>
          <a:ext cx="3810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95250</xdr:colOff>
      <xdr:row>53</xdr:row>
      <xdr:rowOff>390525</xdr:rowOff>
    </xdr:from>
    <xdr:to>
      <xdr:col>13</xdr:col>
      <xdr:colOff>476250</xdr:colOff>
      <xdr:row>53</xdr:row>
      <xdr:rowOff>590550</xdr:rowOff>
    </xdr:to>
    <xdr:sp macro="" textlink="">
      <xdr:nvSpPr>
        <xdr:cNvPr id="6792" name="Line 74">
          <a:extLst>
            <a:ext uri="{FF2B5EF4-FFF2-40B4-BE49-F238E27FC236}">
              <a16:creationId xmlns:a16="http://schemas.microsoft.com/office/drawing/2014/main" id="{00000000-0008-0000-0500-0000881A0000}"/>
            </a:ext>
          </a:extLst>
        </xdr:cNvPr>
        <xdr:cNvSpPr>
          <a:spLocks noChangeShapeType="1"/>
        </xdr:cNvSpPr>
      </xdr:nvSpPr>
      <xdr:spPr bwMode="auto">
        <a:xfrm>
          <a:off x="11001375" y="15782925"/>
          <a:ext cx="381000"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571500</xdr:colOff>
      <xdr:row>53</xdr:row>
      <xdr:rowOff>152400</xdr:rowOff>
    </xdr:from>
    <xdr:to>
      <xdr:col>13</xdr:col>
      <xdr:colOff>790575</xdr:colOff>
      <xdr:row>53</xdr:row>
      <xdr:rowOff>523875</xdr:rowOff>
    </xdr:to>
    <xdr:pic>
      <xdr:nvPicPr>
        <xdr:cNvPr id="6793" name="Picture 75">
          <a:extLst>
            <a:ext uri="{FF2B5EF4-FFF2-40B4-BE49-F238E27FC236}">
              <a16:creationId xmlns:a16="http://schemas.microsoft.com/office/drawing/2014/main" id="{00000000-0008-0000-0500-000089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1477625" y="1554480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552450</xdr:colOff>
      <xdr:row>53</xdr:row>
      <xdr:rowOff>542925</xdr:rowOff>
    </xdr:from>
    <xdr:to>
      <xdr:col>16</xdr:col>
      <xdr:colOff>781050</xdr:colOff>
      <xdr:row>53</xdr:row>
      <xdr:rowOff>647700</xdr:rowOff>
    </xdr:to>
    <xdr:sp macro="" textlink="">
      <xdr:nvSpPr>
        <xdr:cNvPr id="6794" name="Line 76">
          <a:extLst>
            <a:ext uri="{FF2B5EF4-FFF2-40B4-BE49-F238E27FC236}">
              <a16:creationId xmlns:a16="http://schemas.microsoft.com/office/drawing/2014/main" id="{00000000-0008-0000-0500-00008A1A0000}"/>
            </a:ext>
          </a:extLst>
        </xdr:cNvPr>
        <xdr:cNvSpPr>
          <a:spLocks noChangeShapeType="1"/>
        </xdr:cNvSpPr>
      </xdr:nvSpPr>
      <xdr:spPr bwMode="auto">
        <a:xfrm flipH="1" flipV="1">
          <a:off x="13896975" y="15935325"/>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800100</xdr:colOff>
      <xdr:row>53</xdr:row>
      <xdr:rowOff>819150</xdr:rowOff>
    </xdr:from>
    <xdr:to>
      <xdr:col>16</xdr:col>
      <xdr:colOff>219075</xdr:colOff>
      <xdr:row>53</xdr:row>
      <xdr:rowOff>923925</xdr:rowOff>
    </xdr:to>
    <xdr:sp macro="" textlink="">
      <xdr:nvSpPr>
        <xdr:cNvPr id="6795" name="Line 77">
          <a:extLst>
            <a:ext uri="{FF2B5EF4-FFF2-40B4-BE49-F238E27FC236}">
              <a16:creationId xmlns:a16="http://schemas.microsoft.com/office/drawing/2014/main" id="{00000000-0008-0000-0500-00008B1A0000}"/>
            </a:ext>
          </a:extLst>
        </xdr:cNvPr>
        <xdr:cNvSpPr>
          <a:spLocks noChangeShapeType="1"/>
        </xdr:cNvSpPr>
      </xdr:nvSpPr>
      <xdr:spPr bwMode="auto">
        <a:xfrm flipH="1" flipV="1">
          <a:off x="13335000" y="16211550"/>
          <a:ext cx="2286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219075</xdr:colOff>
      <xdr:row>53</xdr:row>
      <xdr:rowOff>666750</xdr:rowOff>
    </xdr:from>
    <xdr:to>
      <xdr:col>16</xdr:col>
      <xdr:colOff>752475</xdr:colOff>
      <xdr:row>53</xdr:row>
      <xdr:rowOff>914400</xdr:rowOff>
    </xdr:to>
    <xdr:sp macro="" textlink="">
      <xdr:nvSpPr>
        <xdr:cNvPr id="6796" name="Line 78">
          <a:extLst>
            <a:ext uri="{FF2B5EF4-FFF2-40B4-BE49-F238E27FC236}">
              <a16:creationId xmlns:a16="http://schemas.microsoft.com/office/drawing/2014/main" id="{00000000-0008-0000-0500-00008C1A0000}"/>
            </a:ext>
          </a:extLst>
        </xdr:cNvPr>
        <xdr:cNvSpPr>
          <a:spLocks noChangeShapeType="1"/>
        </xdr:cNvSpPr>
      </xdr:nvSpPr>
      <xdr:spPr bwMode="auto">
        <a:xfrm flipV="1">
          <a:off x="13563600" y="16059150"/>
          <a:ext cx="533400" cy="2476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257175</xdr:colOff>
      <xdr:row>53</xdr:row>
      <xdr:rowOff>657225</xdr:rowOff>
    </xdr:from>
    <xdr:to>
      <xdr:col>16</xdr:col>
      <xdr:colOff>571500</xdr:colOff>
      <xdr:row>53</xdr:row>
      <xdr:rowOff>866775</xdr:rowOff>
    </xdr:to>
    <xdr:pic>
      <xdr:nvPicPr>
        <xdr:cNvPr id="6797" name="Picture 79">
          <a:extLst>
            <a:ext uri="{FF2B5EF4-FFF2-40B4-BE49-F238E27FC236}">
              <a16:creationId xmlns:a16="http://schemas.microsoft.com/office/drawing/2014/main" id="{00000000-0008-0000-0500-00008D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13601700" y="16049625"/>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542925</xdr:colOff>
      <xdr:row>53</xdr:row>
      <xdr:rowOff>390525</xdr:rowOff>
    </xdr:from>
    <xdr:to>
      <xdr:col>16</xdr:col>
      <xdr:colOff>781050</xdr:colOff>
      <xdr:row>53</xdr:row>
      <xdr:rowOff>514350</xdr:rowOff>
    </xdr:to>
    <xdr:sp macro="" textlink="">
      <xdr:nvSpPr>
        <xdr:cNvPr id="6798" name="Line 80">
          <a:extLst>
            <a:ext uri="{FF2B5EF4-FFF2-40B4-BE49-F238E27FC236}">
              <a16:creationId xmlns:a16="http://schemas.microsoft.com/office/drawing/2014/main" id="{00000000-0008-0000-0500-00008E1A0000}"/>
            </a:ext>
          </a:extLst>
        </xdr:cNvPr>
        <xdr:cNvSpPr>
          <a:spLocks noChangeShapeType="1"/>
        </xdr:cNvSpPr>
      </xdr:nvSpPr>
      <xdr:spPr bwMode="auto">
        <a:xfrm flipH="1">
          <a:off x="13887450" y="15782925"/>
          <a:ext cx="23812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800100</xdr:colOff>
      <xdr:row>51</xdr:row>
      <xdr:rowOff>38100</xdr:rowOff>
    </xdr:from>
    <xdr:to>
      <xdr:col>16</xdr:col>
      <xdr:colOff>752475</xdr:colOff>
      <xdr:row>53</xdr:row>
      <xdr:rowOff>371475</xdr:rowOff>
    </xdr:to>
    <xdr:sp macro="" textlink="">
      <xdr:nvSpPr>
        <xdr:cNvPr id="6799" name="Line 81">
          <a:extLst>
            <a:ext uri="{FF2B5EF4-FFF2-40B4-BE49-F238E27FC236}">
              <a16:creationId xmlns:a16="http://schemas.microsoft.com/office/drawing/2014/main" id="{00000000-0008-0000-0500-00008F1A0000}"/>
            </a:ext>
          </a:extLst>
        </xdr:cNvPr>
        <xdr:cNvSpPr>
          <a:spLocks noChangeShapeType="1"/>
        </xdr:cNvSpPr>
      </xdr:nvSpPr>
      <xdr:spPr bwMode="auto">
        <a:xfrm>
          <a:off x="12515850" y="15030450"/>
          <a:ext cx="1581150" cy="7334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304800</xdr:colOff>
      <xdr:row>53</xdr:row>
      <xdr:rowOff>342900</xdr:rowOff>
    </xdr:from>
    <xdr:to>
      <xdr:col>16</xdr:col>
      <xdr:colOff>600075</xdr:colOff>
      <xdr:row>53</xdr:row>
      <xdr:rowOff>485775</xdr:rowOff>
    </xdr:to>
    <xdr:sp macro="" textlink="">
      <xdr:nvSpPr>
        <xdr:cNvPr id="6800" name="Line 82">
          <a:extLst>
            <a:ext uri="{FF2B5EF4-FFF2-40B4-BE49-F238E27FC236}">
              <a16:creationId xmlns:a16="http://schemas.microsoft.com/office/drawing/2014/main" id="{00000000-0008-0000-0500-0000901A0000}"/>
            </a:ext>
          </a:extLst>
        </xdr:cNvPr>
        <xdr:cNvSpPr>
          <a:spLocks noChangeShapeType="1"/>
        </xdr:cNvSpPr>
      </xdr:nvSpPr>
      <xdr:spPr bwMode="auto">
        <a:xfrm>
          <a:off x="13649325" y="15735300"/>
          <a:ext cx="295275"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333375</xdr:colOff>
      <xdr:row>53</xdr:row>
      <xdr:rowOff>276225</xdr:rowOff>
    </xdr:from>
    <xdr:to>
      <xdr:col>16</xdr:col>
      <xdr:colOff>714375</xdr:colOff>
      <xdr:row>53</xdr:row>
      <xdr:rowOff>476250</xdr:rowOff>
    </xdr:to>
    <xdr:pic>
      <xdr:nvPicPr>
        <xdr:cNvPr id="6801" name="Picture 83">
          <a:extLst>
            <a:ext uri="{FF2B5EF4-FFF2-40B4-BE49-F238E27FC236}">
              <a16:creationId xmlns:a16="http://schemas.microsoft.com/office/drawing/2014/main" id="{00000000-0008-0000-0500-000091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0125">
          <a:off x="13677900" y="15668625"/>
          <a:ext cx="3810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666750</xdr:colOff>
      <xdr:row>53</xdr:row>
      <xdr:rowOff>0</xdr:rowOff>
    </xdr:from>
    <xdr:to>
      <xdr:col>15</xdr:col>
      <xdr:colOff>38100</xdr:colOff>
      <xdr:row>53</xdr:row>
      <xdr:rowOff>219075</xdr:rowOff>
    </xdr:to>
    <xdr:pic>
      <xdr:nvPicPr>
        <xdr:cNvPr id="6802" name="Picture 84">
          <a:extLst>
            <a:ext uri="{FF2B5EF4-FFF2-40B4-BE49-F238E27FC236}">
              <a16:creationId xmlns:a16="http://schemas.microsoft.com/office/drawing/2014/main" id="{00000000-0008-0000-0500-000092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2382500" y="1539240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0</xdr:colOff>
      <xdr:row>53</xdr:row>
      <xdr:rowOff>447675</xdr:rowOff>
    </xdr:from>
    <xdr:to>
      <xdr:col>16</xdr:col>
      <xdr:colOff>295275</xdr:colOff>
      <xdr:row>53</xdr:row>
      <xdr:rowOff>685800</xdr:rowOff>
    </xdr:to>
    <xdr:pic>
      <xdr:nvPicPr>
        <xdr:cNvPr id="6803" name="Picture 85">
          <a:extLst>
            <a:ext uri="{FF2B5EF4-FFF2-40B4-BE49-F238E27FC236}">
              <a16:creationId xmlns:a16="http://schemas.microsoft.com/office/drawing/2014/main" id="{00000000-0008-0000-0500-000093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3344525" y="15840075"/>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352425</xdr:colOff>
      <xdr:row>63</xdr:row>
      <xdr:rowOff>9525</xdr:rowOff>
    </xdr:from>
    <xdr:to>
      <xdr:col>6</xdr:col>
      <xdr:colOff>609600</xdr:colOff>
      <xdr:row>63</xdr:row>
      <xdr:rowOff>161925</xdr:rowOff>
    </xdr:to>
    <xdr:sp macro="" textlink="">
      <xdr:nvSpPr>
        <xdr:cNvPr id="6833" name="Line 117">
          <a:extLst>
            <a:ext uri="{FF2B5EF4-FFF2-40B4-BE49-F238E27FC236}">
              <a16:creationId xmlns:a16="http://schemas.microsoft.com/office/drawing/2014/main" id="{00000000-0008-0000-0500-0000B11A0000}"/>
            </a:ext>
          </a:extLst>
        </xdr:cNvPr>
        <xdr:cNvSpPr>
          <a:spLocks noChangeShapeType="1"/>
        </xdr:cNvSpPr>
      </xdr:nvSpPr>
      <xdr:spPr bwMode="auto">
        <a:xfrm flipH="1" flipV="1">
          <a:off x="4638675" y="18859500"/>
          <a:ext cx="25717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590550</xdr:colOff>
      <xdr:row>63</xdr:row>
      <xdr:rowOff>104775</xdr:rowOff>
    </xdr:from>
    <xdr:to>
      <xdr:col>6</xdr:col>
      <xdr:colOff>523875</xdr:colOff>
      <xdr:row>65</xdr:row>
      <xdr:rowOff>38100</xdr:rowOff>
    </xdr:to>
    <xdr:sp macro="" textlink="">
      <xdr:nvSpPr>
        <xdr:cNvPr id="6834" name="Line 118">
          <a:extLst>
            <a:ext uri="{FF2B5EF4-FFF2-40B4-BE49-F238E27FC236}">
              <a16:creationId xmlns:a16="http://schemas.microsoft.com/office/drawing/2014/main" id="{00000000-0008-0000-0500-0000B21A0000}"/>
            </a:ext>
          </a:extLst>
        </xdr:cNvPr>
        <xdr:cNvSpPr>
          <a:spLocks noChangeShapeType="1"/>
        </xdr:cNvSpPr>
      </xdr:nvSpPr>
      <xdr:spPr bwMode="auto">
        <a:xfrm flipV="1">
          <a:off x="4067175" y="18954750"/>
          <a:ext cx="742950" cy="3333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733425</xdr:colOff>
      <xdr:row>63</xdr:row>
      <xdr:rowOff>123825</xdr:rowOff>
    </xdr:from>
    <xdr:to>
      <xdr:col>6</xdr:col>
      <xdr:colOff>276225</xdr:colOff>
      <xdr:row>64</xdr:row>
      <xdr:rowOff>133350</xdr:rowOff>
    </xdr:to>
    <xdr:pic>
      <xdr:nvPicPr>
        <xdr:cNvPr id="6835" name="Picture 119">
          <a:extLst>
            <a:ext uri="{FF2B5EF4-FFF2-40B4-BE49-F238E27FC236}">
              <a16:creationId xmlns:a16="http://schemas.microsoft.com/office/drawing/2014/main" id="{00000000-0008-0000-0500-0000B3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4210050" y="18973800"/>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200025</xdr:colOff>
      <xdr:row>64</xdr:row>
      <xdr:rowOff>171450</xdr:rowOff>
    </xdr:from>
    <xdr:to>
      <xdr:col>5</xdr:col>
      <xdr:colOff>581025</xdr:colOff>
      <xdr:row>65</xdr:row>
      <xdr:rowOff>180975</xdr:rowOff>
    </xdr:to>
    <xdr:pic>
      <xdr:nvPicPr>
        <xdr:cNvPr id="6836" name="Picture 120">
          <a:extLst>
            <a:ext uri="{FF2B5EF4-FFF2-40B4-BE49-F238E27FC236}">
              <a16:creationId xmlns:a16="http://schemas.microsoft.com/office/drawing/2014/main" id="{00000000-0008-0000-0500-0000B4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3676650" y="19221450"/>
          <a:ext cx="3810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123825</xdr:colOff>
      <xdr:row>63</xdr:row>
      <xdr:rowOff>19050</xdr:rowOff>
    </xdr:from>
    <xdr:to>
      <xdr:col>6</xdr:col>
      <xdr:colOff>361950</xdr:colOff>
      <xdr:row>65</xdr:row>
      <xdr:rowOff>85725</xdr:rowOff>
    </xdr:to>
    <xdr:sp macro="" textlink="">
      <xdr:nvSpPr>
        <xdr:cNvPr id="6837" name="Line 121">
          <a:extLst>
            <a:ext uri="{FF2B5EF4-FFF2-40B4-BE49-F238E27FC236}">
              <a16:creationId xmlns:a16="http://schemas.microsoft.com/office/drawing/2014/main" id="{00000000-0008-0000-0500-0000B51A0000}"/>
            </a:ext>
          </a:extLst>
        </xdr:cNvPr>
        <xdr:cNvSpPr>
          <a:spLocks noChangeShapeType="1"/>
        </xdr:cNvSpPr>
      </xdr:nvSpPr>
      <xdr:spPr bwMode="auto">
        <a:xfrm flipV="1">
          <a:off x="3600450" y="18869025"/>
          <a:ext cx="1047750" cy="4667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419100</xdr:colOff>
      <xdr:row>63</xdr:row>
      <xdr:rowOff>142875</xdr:rowOff>
    </xdr:from>
    <xdr:to>
      <xdr:col>5</xdr:col>
      <xdr:colOff>771525</xdr:colOff>
      <xdr:row>64</xdr:row>
      <xdr:rowOff>104775</xdr:rowOff>
    </xdr:to>
    <xdr:pic>
      <xdr:nvPicPr>
        <xdr:cNvPr id="6838" name="Picture 122">
          <a:extLst>
            <a:ext uri="{FF2B5EF4-FFF2-40B4-BE49-F238E27FC236}">
              <a16:creationId xmlns:a16="http://schemas.microsoft.com/office/drawing/2014/main" id="{00000000-0008-0000-0500-0000B6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0838" t="50392" r="41891" b="44852"/>
        <a:stretch>
          <a:fillRect/>
        </a:stretch>
      </xdr:blipFill>
      <xdr:spPr bwMode="auto">
        <a:xfrm rot="-1468719">
          <a:off x="3895725" y="189928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104775</xdr:colOff>
      <xdr:row>65</xdr:row>
      <xdr:rowOff>104775</xdr:rowOff>
    </xdr:from>
    <xdr:to>
      <xdr:col>5</xdr:col>
      <xdr:colOff>342900</xdr:colOff>
      <xdr:row>65</xdr:row>
      <xdr:rowOff>247650</xdr:rowOff>
    </xdr:to>
    <xdr:sp macro="" textlink="">
      <xdr:nvSpPr>
        <xdr:cNvPr id="6839" name="Line 123">
          <a:extLst>
            <a:ext uri="{FF2B5EF4-FFF2-40B4-BE49-F238E27FC236}">
              <a16:creationId xmlns:a16="http://schemas.microsoft.com/office/drawing/2014/main" id="{00000000-0008-0000-0500-0000B71A0000}"/>
            </a:ext>
          </a:extLst>
        </xdr:cNvPr>
        <xdr:cNvSpPr>
          <a:spLocks noChangeShapeType="1"/>
        </xdr:cNvSpPr>
      </xdr:nvSpPr>
      <xdr:spPr bwMode="auto">
        <a:xfrm flipH="1" flipV="1">
          <a:off x="3581400" y="19354800"/>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552450</xdr:colOff>
      <xdr:row>65</xdr:row>
      <xdr:rowOff>19050</xdr:rowOff>
    </xdr:from>
    <xdr:to>
      <xdr:col>5</xdr:col>
      <xdr:colOff>676275</xdr:colOff>
      <xdr:row>65</xdr:row>
      <xdr:rowOff>95250</xdr:rowOff>
    </xdr:to>
    <xdr:sp macro="" textlink="">
      <xdr:nvSpPr>
        <xdr:cNvPr id="6840" name="Line 124">
          <a:extLst>
            <a:ext uri="{FF2B5EF4-FFF2-40B4-BE49-F238E27FC236}">
              <a16:creationId xmlns:a16="http://schemas.microsoft.com/office/drawing/2014/main" id="{00000000-0008-0000-0500-0000B81A0000}"/>
            </a:ext>
          </a:extLst>
        </xdr:cNvPr>
        <xdr:cNvSpPr>
          <a:spLocks noChangeShapeType="1"/>
        </xdr:cNvSpPr>
      </xdr:nvSpPr>
      <xdr:spPr bwMode="auto">
        <a:xfrm flipH="1" flipV="1">
          <a:off x="4029075" y="19269075"/>
          <a:ext cx="1238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276225</xdr:colOff>
      <xdr:row>65</xdr:row>
      <xdr:rowOff>47625</xdr:rowOff>
    </xdr:from>
    <xdr:to>
      <xdr:col>5</xdr:col>
      <xdr:colOff>581025</xdr:colOff>
      <xdr:row>65</xdr:row>
      <xdr:rowOff>190500</xdr:rowOff>
    </xdr:to>
    <xdr:sp macro="" textlink="">
      <xdr:nvSpPr>
        <xdr:cNvPr id="6841" name="Line 125">
          <a:extLst>
            <a:ext uri="{FF2B5EF4-FFF2-40B4-BE49-F238E27FC236}">
              <a16:creationId xmlns:a16="http://schemas.microsoft.com/office/drawing/2014/main" id="{00000000-0008-0000-0500-0000B91A0000}"/>
            </a:ext>
          </a:extLst>
        </xdr:cNvPr>
        <xdr:cNvSpPr>
          <a:spLocks noChangeShapeType="1"/>
        </xdr:cNvSpPr>
      </xdr:nvSpPr>
      <xdr:spPr bwMode="auto">
        <a:xfrm flipV="1">
          <a:off x="3752850" y="19297650"/>
          <a:ext cx="3048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104775</xdr:colOff>
      <xdr:row>65</xdr:row>
      <xdr:rowOff>266700</xdr:rowOff>
    </xdr:from>
    <xdr:to>
      <xdr:col>5</xdr:col>
      <xdr:colOff>342900</xdr:colOff>
      <xdr:row>65</xdr:row>
      <xdr:rowOff>361950</xdr:rowOff>
    </xdr:to>
    <xdr:sp macro="" textlink="">
      <xdr:nvSpPr>
        <xdr:cNvPr id="6842" name="Line 126">
          <a:extLst>
            <a:ext uri="{FF2B5EF4-FFF2-40B4-BE49-F238E27FC236}">
              <a16:creationId xmlns:a16="http://schemas.microsoft.com/office/drawing/2014/main" id="{00000000-0008-0000-0500-0000BA1A0000}"/>
            </a:ext>
          </a:extLst>
        </xdr:cNvPr>
        <xdr:cNvSpPr>
          <a:spLocks noChangeShapeType="1"/>
        </xdr:cNvSpPr>
      </xdr:nvSpPr>
      <xdr:spPr bwMode="auto">
        <a:xfrm flipH="1">
          <a:off x="3581400" y="19516725"/>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200025</xdr:colOff>
      <xdr:row>65</xdr:row>
      <xdr:rowOff>304800</xdr:rowOff>
    </xdr:from>
    <xdr:to>
      <xdr:col>5</xdr:col>
      <xdr:colOff>581025</xdr:colOff>
      <xdr:row>65</xdr:row>
      <xdr:rowOff>523875</xdr:rowOff>
    </xdr:to>
    <xdr:pic>
      <xdr:nvPicPr>
        <xdr:cNvPr id="6843" name="Picture 127">
          <a:extLst>
            <a:ext uri="{FF2B5EF4-FFF2-40B4-BE49-F238E27FC236}">
              <a16:creationId xmlns:a16="http://schemas.microsoft.com/office/drawing/2014/main" id="{00000000-0008-0000-0500-0000BB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286546">
          <a:off x="3676650" y="19554825"/>
          <a:ext cx="3810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133350</xdr:colOff>
      <xdr:row>65</xdr:row>
      <xdr:rowOff>371475</xdr:rowOff>
    </xdr:from>
    <xdr:to>
      <xdr:col>5</xdr:col>
      <xdr:colOff>581025</xdr:colOff>
      <xdr:row>65</xdr:row>
      <xdr:rowOff>581025</xdr:rowOff>
    </xdr:to>
    <xdr:sp macro="" textlink="">
      <xdr:nvSpPr>
        <xdr:cNvPr id="6844" name="Line 128">
          <a:extLst>
            <a:ext uri="{FF2B5EF4-FFF2-40B4-BE49-F238E27FC236}">
              <a16:creationId xmlns:a16="http://schemas.microsoft.com/office/drawing/2014/main" id="{00000000-0008-0000-0500-0000BC1A0000}"/>
            </a:ext>
          </a:extLst>
        </xdr:cNvPr>
        <xdr:cNvSpPr>
          <a:spLocks noChangeShapeType="1"/>
        </xdr:cNvSpPr>
      </xdr:nvSpPr>
      <xdr:spPr bwMode="auto">
        <a:xfrm>
          <a:off x="3609975" y="19621500"/>
          <a:ext cx="4476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666750</xdr:colOff>
      <xdr:row>65</xdr:row>
      <xdr:rowOff>171450</xdr:rowOff>
    </xdr:from>
    <xdr:to>
      <xdr:col>6</xdr:col>
      <xdr:colOff>66675</xdr:colOff>
      <xdr:row>65</xdr:row>
      <xdr:rowOff>533400</xdr:rowOff>
    </xdr:to>
    <xdr:pic>
      <xdr:nvPicPr>
        <xdr:cNvPr id="6845" name="Picture 129">
          <a:extLst>
            <a:ext uri="{FF2B5EF4-FFF2-40B4-BE49-F238E27FC236}">
              <a16:creationId xmlns:a16="http://schemas.microsoft.com/office/drawing/2014/main" id="{00000000-0008-0000-0500-0000BD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4143375" y="19421475"/>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561975</xdr:colOff>
      <xdr:row>65</xdr:row>
      <xdr:rowOff>495300</xdr:rowOff>
    </xdr:from>
    <xdr:to>
      <xdr:col>5</xdr:col>
      <xdr:colOff>800100</xdr:colOff>
      <xdr:row>65</xdr:row>
      <xdr:rowOff>590550</xdr:rowOff>
    </xdr:to>
    <xdr:sp macro="" textlink="">
      <xdr:nvSpPr>
        <xdr:cNvPr id="6846" name="Line 130">
          <a:extLst>
            <a:ext uri="{FF2B5EF4-FFF2-40B4-BE49-F238E27FC236}">
              <a16:creationId xmlns:a16="http://schemas.microsoft.com/office/drawing/2014/main" id="{00000000-0008-0000-0500-0000BE1A0000}"/>
            </a:ext>
          </a:extLst>
        </xdr:cNvPr>
        <xdr:cNvSpPr>
          <a:spLocks noChangeShapeType="1"/>
        </xdr:cNvSpPr>
      </xdr:nvSpPr>
      <xdr:spPr bwMode="auto">
        <a:xfrm flipH="1">
          <a:off x="4038600" y="19745325"/>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638175</xdr:colOff>
      <xdr:row>63</xdr:row>
      <xdr:rowOff>38100</xdr:rowOff>
    </xdr:from>
    <xdr:to>
      <xdr:col>7</xdr:col>
      <xdr:colOff>76200</xdr:colOff>
      <xdr:row>63</xdr:row>
      <xdr:rowOff>161925</xdr:rowOff>
    </xdr:to>
    <xdr:sp macro="" textlink="">
      <xdr:nvSpPr>
        <xdr:cNvPr id="6847" name="Line 131">
          <a:extLst>
            <a:ext uri="{FF2B5EF4-FFF2-40B4-BE49-F238E27FC236}">
              <a16:creationId xmlns:a16="http://schemas.microsoft.com/office/drawing/2014/main" id="{00000000-0008-0000-0500-0000BF1A0000}"/>
            </a:ext>
          </a:extLst>
        </xdr:cNvPr>
        <xdr:cNvSpPr>
          <a:spLocks noChangeShapeType="1"/>
        </xdr:cNvSpPr>
      </xdr:nvSpPr>
      <xdr:spPr bwMode="auto">
        <a:xfrm flipH="1">
          <a:off x="4924425" y="18888075"/>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333375</xdr:colOff>
      <xdr:row>65</xdr:row>
      <xdr:rowOff>304800</xdr:rowOff>
    </xdr:from>
    <xdr:to>
      <xdr:col>8</xdr:col>
      <xdr:colOff>419100</xdr:colOff>
      <xdr:row>65</xdr:row>
      <xdr:rowOff>352425</xdr:rowOff>
    </xdr:to>
    <xdr:sp macro="" textlink="">
      <xdr:nvSpPr>
        <xdr:cNvPr id="6848" name="Line 132">
          <a:extLst>
            <a:ext uri="{FF2B5EF4-FFF2-40B4-BE49-F238E27FC236}">
              <a16:creationId xmlns:a16="http://schemas.microsoft.com/office/drawing/2014/main" id="{00000000-0008-0000-0500-0000C01A0000}"/>
            </a:ext>
          </a:extLst>
        </xdr:cNvPr>
        <xdr:cNvSpPr>
          <a:spLocks noChangeShapeType="1"/>
        </xdr:cNvSpPr>
      </xdr:nvSpPr>
      <xdr:spPr bwMode="auto">
        <a:xfrm flipH="1">
          <a:off x="6238875" y="19554825"/>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695325</xdr:colOff>
      <xdr:row>63</xdr:row>
      <xdr:rowOff>133350</xdr:rowOff>
    </xdr:from>
    <xdr:to>
      <xdr:col>8</xdr:col>
      <xdr:colOff>352425</xdr:colOff>
      <xdr:row>65</xdr:row>
      <xdr:rowOff>323850</xdr:rowOff>
    </xdr:to>
    <xdr:sp macro="" textlink="">
      <xdr:nvSpPr>
        <xdr:cNvPr id="6849" name="Line 133">
          <a:extLst>
            <a:ext uri="{FF2B5EF4-FFF2-40B4-BE49-F238E27FC236}">
              <a16:creationId xmlns:a16="http://schemas.microsoft.com/office/drawing/2014/main" id="{00000000-0008-0000-0500-0000C11A0000}"/>
            </a:ext>
          </a:extLst>
        </xdr:cNvPr>
        <xdr:cNvSpPr>
          <a:spLocks noChangeShapeType="1"/>
        </xdr:cNvSpPr>
      </xdr:nvSpPr>
      <xdr:spPr bwMode="auto">
        <a:xfrm>
          <a:off x="4981575" y="18983325"/>
          <a:ext cx="1276350" cy="590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247650</xdr:colOff>
      <xdr:row>64</xdr:row>
      <xdr:rowOff>104775</xdr:rowOff>
    </xdr:from>
    <xdr:to>
      <xdr:col>8</xdr:col>
      <xdr:colOff>85725</xdr:colOff>
      <xdr:row>65</xdr:row>
      <xdr:rowOff>57150</xdr:rowOff>
    </xdr:to>
    <xdr:pic>
      <xdr:nvPicPr>
        <xdr:cNvPr id="6850" name="Picture 134">
          <a:extLst>
            <a:ext uri="{FF2B5EF4-FFF2-40B4-BE49-F238E27FC236}">
              <a16:creationId xmlns:a16="http://schemas.microsoft.com/office/drawing/2014/main" id="{00000000-0008-0000-0500-0000C2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360394">
          <a:off x="5343525" y="191547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371475</xdr:colOff>
      <xdr:row>65</xdr:row>
      <xdr:rowOff>333375</xdr:rowOff>
    </xdr:from>
    <xdr:to>
      <xdr:col>8</xdr:col>
      <xdr:colOff>609600</xdr:colOff>
      <xdr:row>65</xdr:row>
      <xdr:rowOff>438150</xdr:rowOff>
    </xdr:to>
    <xdr:sp macro="" textlink="">
      <xdr:nvSpPr>
        <xdr:cNvPr id="6851" name="Line 135">
          <a:extLst>
            <a:ext uri="{FF2B5EF4-FFF2-40B4-BE49-F238E27FC236}">
              <a16:creationId xmlns:a16="http://schemas.microsoft.com/office/drawing/2014/main" id="{00000000-0008-0000-0500-0000C31A0000}"/>
            </a:ext>
          </a:extLst>
        </xdr:cNvPr>
        <xdr:cNvSpPr>
          <a:spLocks noChangeShapeType="1"/>
        </xdr:cNvSpPr>
      </xdr:nvSpPr>
      <xdr:spPr bwMode="auto">
        <a:xfrm flipH="1" flipV="1">
          <a:off x="6276975" y="19583400"/>
          <a:ext cx="238125" cy="104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333375</xdr:colOff>
      <xdr:row>65</xdr:row>
      <xdr:rowOff>333375</xdr:rowOff>
    </xdr:from>
    <xdr:to>
      <xdr:col>8</xdr:col>
      <xdr:colOff>809625</xdr:colOff>
      <xdr:row>65</xdr:row>
      <xdr:rowOff>638175</xdr:rowOff>
    </xdr:to>
    <xdr:sp macro="" textlink="">
      <xdr:nvSpPr>
        <xdr:cNvPr id="6852" name="Line 136">
          <a:extLst>
            <a:ext uri="{FF2B5EF4-FFF2-40B4-BE49-F238E27FC236}">
              <a16:creationId xmlns:a16="http://schemas.microsoft.com/office/drawing/2014/main" id="{00000000-0008-0000-0500-0000C41A0000}"/>
            </a:ext>
          </a:extLst>
        </xdr:cNvPr>
        <xdr:cNvSpPr>
          <a:spLocks noChangeShapeType="1"/>
        </xdr:cNvSpPr>
      </xdr:nvSpPr>
      <xdr:spPr bwMode="auto">
        <a:xfrm flipH="1">
          <a:off x="6238875" y="19583400"/>
          <a:ext cx="476250" cy="3048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8</xdr:col>
      <xdr:colOff>381000</xdr:colOff>
      <xdr:row>65</xdr:row>
      <xdr:rowOff>238125</xdr:rowOff>
    </xdr:from>
    <xdr:to>
      <xdr:col>8</xdr:col>
      <xdr:colOff>676275</xdr:colOff>
      <xdr:row>65</xdr:row>
      <xdr:rowOff>419100</xdr:rowOff>
    </xdr:to>
    <xdr:pic>
      <xdr:nvPicPr>
        <xdr:cNvPr id="6853" name="Picture 137">
          <a:extLst>
            <a:ext uri="{FF2B5EF4-FFF2-40B4-BE49-F238E27FC236}">
              <a16:creationId xmlns:a16="http://schemas.microsoft.com/office/drawing/2014/main" id="{00000000-0008-0000-0500-0000C51A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58157" t="32249" r="34271" b="60887"/>
        <a:stretch>
          <a:fillRect/>
        </a:stretch>
      </xdr:blipFill>
      <xdr:spPr bwMode="auto">
        <a:xfrm rot="1681978">
          <a:off x="6286500" y="19488150"/>
          <a:ext cx="295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57150</xdr:colOff>
      <xdr:row>63</xdr:row>
      <xdr:rowOff>57150</xdr:rowOff>
    </xdr:from>
    <xdr:to>
      <xdr:col>8</xdr:col>
      <xdr:colOff>781050</xdr:colOff>
      <xdr:row>65</xdr:row>
      <xdr:rowOff>342900</xdr:rowOff>
    </xdr:to>
    <xdr:sp macro="" textlink="">
      <xdr:nvSpPr>
        <xdr:cNvPr id="6854" name="Line 138">
          <a:extLst>
            <a:ext uri="{FF2B5EF4-FFF2-40B4-BE49-F238E27FC236}">
              <a16:creationId xmlns:a16="http://schemas.microsoft.com/office/drawing/2014/main" id="{00000000-0008-0000-0500-0000C61A0000}"/>
            </a:ext>
          </a:extLst>
        </xdr:cNvPr>
        <xdr:cNvSpPr>
          <a:spLocks noChangeShapeType="1"/>
        </xdr:cNvSpPr>
      </xdr:nvSpPr>
      <xdr:spPr bwMode="auto">
        <a:xfrm>
          <a:off x="5153025" y="18907125"/>
          <a:ext cx="1533525" cy="6858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7</xdr:col>
      <xdr:colOff>447675</xdr:colOff>
      <xdr:row>63</xdr:row>
      <xdr:rowOff>190500</xdr:rowOff>
    </xdr:from>
    <xdr:to>
      <xdr:col>8</xdr:col>
      <xdr:colOff>352425</xdr:colOff>
      <xdr:row>65</xdr:row>
      <xdr:rowOff>28575</xdr:rowOff>
    </xdr:to>
    <xdr:pic>
      <xdr:nvPicPr>
        <xdr:cNvPr id="6855" name="Picture 139">
          <a:extLst>
            <a:ext uri="{FF2B5EF4-FFF2-40B4-BE49-F238E27FC236}">
              <a16:creationId xmlns:a16="http://schemas.microsoft.com/office/drawing/2014/main" id="{00000000-0008-0000-0500-0000C71A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2971" t="52617" r="50032" b="39635"/>
        <a:stretch>
          <a:fillRect/>
        </a:stretch>
      </xdr:blipFill>
      <xdr:spPr bwMode="auto">
        <a:xfrm rot="1420973">
          <a:off x="5543550" y="19040475"/>
          <a:ext cx="7143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657225</xdr:colOff>
      <xdr:row>64</xdr:row>
      <xdr:rowOff>180975</xdr:rowOff>
    </xdr:from>
    <xdr:to>
      <xdr:col>7</xdr:col>
      <xdr:colOff>38100</xdr:colOff>
      <xdr:row>65</xdr:row>
      <xdr:rowOff>190500</xdr:rowOff>
    </xdr:to>
    <xdr:pic>
      <xdr:nvPicPr>
        <xdr:cNvPr id="6856" name="Picture 140">
          <a:extLst>
            <a:ext uri="{FF2B5EF4-FFF2-40B4-BE49-F238E27FC236}">
              <a16:creationId xmlns:a16="http://schemas.microsoft.com/office/drawing/2014/main" id="{00000000-0008-0000-0500-0000C8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4943475" y="1923097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57150</xdr:colOff>
      <xdr:row>65</xdr:row>
      <xdr:rowOff>447675</xdr:rowOff>
    </xdr:from>
    <xdr:to>
      <xdr:col>8</xdr:col>
      <xdr:colOff>352425</xdr:colOff>
      <xdr:row>65</xdr:row>
      <xdr:rowOff>685800</xdr:rowOff>
    </xdr:to>
    <xdr:pic>
      <xdr:nvPicPr>
        <xdr:cNvPr id="6857" name="Picture 141">
          <a:extLst>
            <a:ext uri="{FF2B5EF4-FFF2-40B4-BE49-F238E27FC236}">
              <a16:creationId xmlns:a16="http://schemas.microsoft.com/office/drawing/2014/main" id="{00000000-0008-0000-0500-0000C9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5962650" y="19697700"/>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361950</xdr:colOff>
      <xdr:row>65</xdr:row>
      <xdr:rowOff>400050</xdr:rowOff>
    </xdr:from>
    <xdr:to>
      <xdr:col>8</xdr:col>
      <xdr:colOff>819150</xdr:colOff>
      <xdr:row>65</xdr:row>
      <xdr:rowOff>609600</xdr:rowOff>
    </xdr:to>
    <xdr:sp macro="" textlink="">
      <xdr:nvSpPr>
        <xdr:cNvPr id="6858" name="Line 142">
          <a:extLst>
            <a:ext uri="{FF2B5EF4-FFF2-40B4-BE49-F238E27FC236}">
              <a16:creationId xmlns:a16="http://schemas.microsoft.com/office/drawing/2014/main" id="{00000000-0008-0000-0500-0000CA1A0000}"/>
            </a:ext>
          </a:extLst>
        </xdr:cNvPr>
        <xdr:cNvSpPr>
          <a:spLocks noChangeShapeType="1"/>
        </xdr:cNvSpPr>
      </xdr:nvSpPr>
      <xdr:spPr bwMode="auto">
        <a:xfrm flipH="1" flipV="1">
          <a:off x="6267450" y="19650075"/>
          <a:ext cx="457200" cy="2095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609600</xdr:colOff>
      <xdr:row>65</xdr:row>
      <xdr:rowOff>676275</xdr:rowOff>
    </xdr:from>
    <xdr:to>
      <xdr:col>8</xdr:col>
      <xdr:colOff>323850</xdr:colOff>
      <xdr:row>65</xdr:row>
      <xdr:rowOff>904875</xdr:rowOff>
    </xdr:to>
    <xdr:sp macro="" textlink="">
      <xdr:nvSpPr>
        <xdr:cNvPr id="6859" name="Line 143">
          <a:extLst>
            <a:ext uri="{FF2B5EF4-FFF2-40B4-BE49-F238E27FC236}">
              <a16:creationId xmlns:a16="http://schemas.microsoft.com/office/drawing/2014/main" id="{00000000-0008-0000-0500-0000CB1A0000}"/>
            </a:ext>
          </a:extLst>
        </xdr:cNvPr>
        <xdr:cNvSpPr>
          <a:spLocks noChangeShapeType="1"/>
        </xdr:cNvSpPr>
      </xdr:nvSpPr>
      <xdr:spPr bwMode="auto">
        <a:xfrm flipH="1" flipV="1">
          <a:off x="5705475" y="19926300"/>
          <a:ext cx="523875" cy="2286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314325</xdr:colOff>
      <xdr:row>65</xdr:row>
      <xdr:rowOff>600075</xdr:rowOff>
    </xdr:from>
    <xdr:to>
      <xdr:col>8</xdr:col>
      <xdr:colOff>800100</xdr:colOff>
      <xdr:row>65</xdr:row>
      <xdr:rowOff>885825</xdr:rowOff>
    </xdr:to>
    <xdr:sp macro="" textlink="">
      <xdr:nvSpPr>
        <xdr:cNvPr id="6860" name="Line 144">
          <a:extLst>
            <a:ext uri="{FF2B5EF4-FFF2-40B4-BE49-F238E27FC236}">
              <a16:creationId xmlns:a16="http://schemas.microsoft.com/office/drawing/2014/main" id="{00000000-0008-0000-0500-0000CC1A0000}"/>
            </a:ext>
          </a:extLst>
        </xdr:cNvPr>
        <xdr:cNvSpPr>
          <a:spLocks noChangeShapeType="1"/>
        </xdr:cNvSpPr>
      </xdr:nvSpPr>
      <xdr:spPr bwMode="auto">
        <a:xfrm flipV="1">
          <a:off x="6219825" y="19850100"/>
          <a:ext cx="485775" cy="285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361950</xdr:colOff>
      <xdr:row>65</xdr:row>
      <xdr:rowOff>609600</xdr:rowOff>
    </xdr:from>
    <xdr:to>
      <xdr:col>8</xdr:col>
      <xdr:colOff>676275</xdr:colOff>
      <xdr:row>65</xdr:row>
      <xdr:rowOff>819150</xdr:rowOff>
    </xdr:to>
    <xdr:pic>
      <xdr:nvPicPr>
        <xdr:cNvPr id="6861" name="Picture 145">
          <a:extLst>
            <a:ext uri="{FF2B5EF4-FFF2-40B4-BE49-F238E27FC236}">
              <a16:creationId xmlns:a16="http://schemas.microsoft.com/office/drawing/2014/main" id="{00000000-0008-0000-0500-0000CD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773027">
          <a:off x="6267450" y="19859625"/>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371475</xdr:colOff>
      <xdr:row>79</xdr:row>
      <xdr:rowOff>381000</xdr:rowOff>
    </xdr:from>
    <xdr:to>
      <xdr:col>9</xdr:col>
      <xdr:colOff>695325</xdr:colOff>
      <xdr:row>79</xdr:row>
      <xdr:rowOff>552450</xdr:rowOff>
    </xdr:to>
    <xdr:sp macro="" textlink="">
      <xdr:nvSpPr>
        <xdr:cNvPr id="6862" name="Line 209">
          <a:extLst>
            <a:ext uri="{FF2B5EF4-FFF2-40B4-BE49-F238E27FC236}">
              <a16:creationId xmlns:a16="http://schemas.microsoft.com/office/drawing/2014/main" id="{00000000-0008-0000-0500-0000CE1A0000}"/>
            </a:ext>
          </a:extLst>
        </xdr:cNvPr>
        <xdr:cNvSpPr>
          <a:spLocks noChangeShapeType="1"/>
        </xdr:cNvSpPr>
      </xdr:nvSpPr>
      <xdr:spPr bwMode="auto">
        <a:xfrm flipH="1" flipV="1">
          <a:off x="7134225" y="23869650"/>
          <a:ext cx="323850" cy="1714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238125</xdr:colOff>
      <xdr:row>79</xdr:row>
      <xdr:rowOff>428625</xdr:rowOff>
    </xdr:from>
    <xdr:to>
      <xdr:col>5</xdr:col>
      <xdr:colOff>552450</xdr:colOff>
      <xdr:row>79</xdr:row>
      <xdr:rowOff>581025</xdr:rowOff>
    </xdr:to>
    <xdr:sp macro="" textlink="">
      <xdr:nvSpPr>
        <xdr:cNvPr id="6863" name="Line 210">
          <a:extLst>
            <a:ext uri="{FF2B5EF4-FFF2-40B4-BE49-F238E27FC236}">
              <a16:creationId xmlns:a16="http://schemas.microsoft.com/office/drawing/2014/main" id="{00000000-0008-0000-0500-0000CF1A0000}"/>
            </a:ext>
          </a:extLst>
        </xdr:cNvPr>
        <xdr:cNvSpPr>
          <a:spLocks noChangeShapeType="1"/>
        </xdr:cNvSpPr>
      </xdr:nvSpPr>
      <xdr:spPr bwMode="auto">
        <a:xfrm flipV="1">
          <a:off x="3714750" y="23917275"/>
          <a:ext cx="314325"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514350</xdr:colOff>
      <xdr:row>79</xdr:row>
      <xdr:rowOff>390525</xdr:rowOff>
    </xdr:from>
    <xdr:to>
      <xdr:col>5</xdr:col>
      <xdr:colOff>628650</xdr:colOff>
      <xdr:row>79</xdr:row>
      <xdr:rowOff>457200</xdr:rowOff>
    </xdr:to>
    <xdr:sp macro="" textlink="">
      <xdr:nvSpPr>
        <xdr:cNvPr id="6864" name="Line 211">
          <a:extLst>
            <a:ext uri="{FF2B5EF4-FFF2-40B4-BE49-F238E27FC236}">
              <a16:creationId xmlns:a16="http://schemas.microsoft.com/office/drawing/2014/main" id="{00000000-0008-0000-0500-0000D01A0000}"/>
            </a:ext>
          </a:extLst>
        </xdr:cNvPr>
        <xdr:cNvSpPr>
          <a:spLocks noChangeShapeType="1"/>
        </xdr:cNvSpPr>
      </xdr:nvSpPr>
      <xdr:spPr bwMode="auto">
        <a:xfrm flipH="1" flipV="1">
          <a:off x="3990975" y="2387917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209550</xdr:colOff>
      <xdr:row>79</xdr:row>
      <xdr:rowOff>152400</xdr:rowOff>
    </xdr:from>
    <xdr:to>
      <xdr:col>6</xdr:col>
      <xdr:colOff>333375</xdr:colOff>
      <xdr:row>79</xdr:row>
      <xdr:rowOff>228600</xdr:rowOff>
    </xdr:to>
    <xdr:sp macro="" textlink="">
      <xdr:nvSpPr>
        <xdr:cNvPr id="6865" name="Line 212">
          <a:extLst>
            <a:ext uri="{FF2B5EF4-FFF2-40B4-BE49-F238E27FC236}">
              <a16:creationId xmlns:a16="http://schemas.microsoft.com/office/drawing/2014/main" id="{00000000-0008-0000-0500-0000D11A0000}"/>
            </a:ext>
          </a:extLst>
        </xdr:cNvPr>
        <xdr:cNvSpPr>
          <a:spLocks noChangeShapeType="1"/>
        </xdr:cNvSpPr>
      </xdr:nvSpPr>
      <xdr:spPr bwMode="auto">
        <a:xfrm flipH="1" flipV="1">
          <a:off x="4495800" y="23641050"/>
          <a:ext cx="1238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704850</xdr:colOff>
      <xdr:row>78</xdr:row>
      <xdr:rowOff>114300</xdr:rowOff>
    </xdr:from>
    <xdr:to>
      <xdr:col>7</xdr:col>
      <xdr:colOff>28575</xdr:colOff>
      <xdr:row>78</xdr:row>
      <xdr:rowOff>190500</xdr:rowOff>
    </xdr:to>
    <xdr:sp macro="" textlink="">
      <xdr:nvSpPr>
        <xdr:cNvPr id="6866" name="Line 213">
          <a:extLst>
            <a:ext uri="{FF2B5EF4-FFF2-40B4-BE49-F238E27FC236}">
              <a16:creationId xmlns:a16="http://schemas.microsoft.com/office/drawing/2014/main" id="{00000000-0008-0000-0500-0000D21A0000}"/>
            </a:ext>
          </a:extLst>
        </xdr:cNvPr>
        <xdr:cNvSpPr>
          <a:spLocks noChangeShapeType="1"/>
        </xdr:cNvSpPr>
      </xdr:nvSpPr>
      <xdr:spPr bwMode="auto">
        <a:xfrm flipH="1" flipV="1">
          <a:off x="4991100" y="23402925"/>
          <a:ext cx="13335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152400</xdr:colOff>
      <xdr:row>77</xdr:row>
      <xdr:rowOff>85725</xdr:rowOff>
    </xdr:from>
    <xdr:to>
      <xdr:col>7</xdr:col>
      <xdr:colOff>390525</xdr:colOff>
      <xdr:row>78</xdr:row>
      <xdr:rowOff>28575</xdr:rowOff>
    </xdr:to>
    <xdr:sp macro="" textlink="">
      <xdr:nvSpPr>
        <xdr:cNvPr id="6867" name="Line 214">
          <a:extLst>
            <a:ext uri="{FF2B5EF4-FFF2-40B4-BE49-F238E27FC236}">
              <a16:creationId xmlns:a16="http://schemas.microsoft.com/office/drawing/2014/main" id="{00000000-0008-0000-0500-0000D31A0000}"/>
            </a:ext>
          </a:extLst>
        </xdr:cNvPr>
        <xdr:cNvSpPr>
          <a:spLocks noChangeShapeType="1"/>
        </xdr:cNvSpPr>
      </xdr:nvSpPr>
      <xdr:spPr bwMode="auto">
        <a:xfrm flipH="1" flipV="1">
          <a:off x="5248275" y="23174325"/>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77</xdr:row>
      <xdr:rowOff>190500</xdr:rowOff>
    </xdr:from>
    <xdr:to>
      <xdr:col>7</xdr:col>
      <xdr:colOff>323850</xdr:colOff>
      <xdr:row>78</xdr:row>
      <xdr:rowOff>142875</xdr:rowOff>
    </xdr:to>
    <xdr:sp macro="" textlink="">
      <xdr:nvSpPr>
        <xdr:cNvPr id="6868" name="Line 215">
          <a:extLst>
            <a:ext uri="{FF2B5EF4-FFF2-40B4-BE49-F238E27FC236}">
              <a16:creationId xmlns:a16="http://schemas.microsoft.com/office/drawing/2014/main" id="{00000000-0008-0000-0500-0000D41A0000}"/>
            </a:ext>
          </a:extLst>
        </xdr:cNvPr>
        <xdr:cNvSpPr>
          <a:spLocks noChangeShapeType="1"/>
        </xdr:cNvSpPr>
      </xdr:nvSpPr>
      <xdr:spPr bwMode="auto">
        <a:xfrm flipV="1">
          <a:off x="5105400" y="23279100"/>
          <a:ext cx="314325"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304800</xdr:colOff>
      <xdr:row>78</xdr:row>
      <xdr:rowOff>161925</xdr:rowOff>
    </xdr:from>
    <xdr:to>
      <xdr:col>6</xdr:col>
      <xdr:colOff>771525</xdr:colOff>
      <xdr:row>79</xdr:row>
      <xdr:rowOff>190500</xdr:rowOff>
    </xdr:to>
    <xdr:sp macro="" textlink="">
      <xdr:nvSpPr>
        <xdr:cNvPr id="6869" name="Line 216">
          <a:extLst>
            <a:ext uri="{FF2B5EF4-FFF2-40B4-BE49-F238E27FC236}">
              <a16:creationId xmlns:a16="http://schemas.microsoft.com/office/drawing/2014/main" id="{00000000-0008-0000-0500-0000D51A0000}"/>
            </a:ext>
          </a:extLst>
        </xdr:cNvPr>
        <xdr:cNvSpPr>
          <a:spLocks noChangeShapeType="1"/>
        </xdr:cNvSpPr>
      </xdr:nvSpPr>
      <xdr:spPr bwMode="auto">
        <a:xfrm flipV="1">
          <a:off x="4591050" y="23450550"/>
          <a:ext cx="466725" cy="228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590550</xdr:colOff>
      <xdr:row>79</xdr:row>
      <xdr:rowOff>200025</xdr:rowOff>
    </xdr:from>
    <xdr:to>
      <xdr:col>6</xdr:col>
      <xdr:colOff>276225</xdr:colOff>
      <xdr:row>79</xdr:row>
      <xdr:rowOff>419100</xdr:rowOff>
    </xdr:to>
    <xdr:sp macro="" textlink="">
      <xdr:nvSpPr>
        <xdr:cNvPr id="6870" name="Line 217">
          <a:extLst>
            <a:ext uri="{FF2B5EF4-FFF2-40B4-BE49-F238E27FC236}">
              <a16:creationId xmlns:a16="http://schemas.microsoft.com/office/drawing/2014/main" id="{00000000-0008-0000-0500-0000D61A0000}"/>
            </a:ext>
          </a:extLst>
        </xdr:cNvPr>
        <xdr:cNvSpPr>
          <a:spLocks noChangeShapeType="1"/>
        </xdr:cNvSpPr>
      </xdr:nvSpPr>
      <xdr:spPr bwMode="auto">
        <a:xfrm flipV="1">
          <a:off x="4067175" y="23688675"/>
          <a:ext cx="495300"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200025</xdr:colOff>
      <xdr:row>79</xdr:row>
      <xdr:rowOff>371475</xdr:rowOff>
    </xdr:from>
    <xdr:to>
      <xdr:col>5</xdr:col>
      <xdr:colOff>514350</xdr:colOff>
      <xdr:row>79</xdr:row>
      <xdr:rowOff>542925</xdr:rowOff>
    </xdr:to>
    <xdr:pic>
      <xdr:nvPicPr>
        <xdr:cNvPr id="6871" name="Picture 218">
          <a:extLst>
            <a:ext uri="{FF2B5EF4-FFF2-40B4-BE49-F238E27FC236}">
              <a16:creationId xmlns:a16="http://schemas.microsoft.com/office/drawing/2014/main" id="{00000000-0008-0000-0500-0000D7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29242" r="27248" b="60487"/>
        <a:stretch>
          <a:fillRect/>
        </a:stretch>
      </xdr:blipFill>
      <xdr:spPr bwMode="auto">
        <a:xfrm rot="-1466637">
          <a:off x="3676650" y="23860125"/>
          <a:ext cx="314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762000</xdr:colOff>
      <xdr:row>77</xdr:row>
      <xdr:rowOff>142875</xdr:rowOff>
    </xdr:from>
    <xdr:to>
      <xdr:col>7</xdr:col>
      <xdr:colOff>266700</xdr:colOff>
      <xdr:row>78</xdr:row>
      <xdr:rowOff>114300</xdr:rowOff>
    </xdr:to>
    <xdr:pic>
      <xdr:nvPicPr>
        <xdr:cNvPr id="6872" name="Picture 219">
          <a:extLst>
            <a:ext uri="{FF2B5EF4-FFF2-40B4-BE49-F238E27FC236}">
              <a16:creationId xmlns:a16="http://schemas.microsoft.com/office/drawing/2014/main" id="{00000000-0008-0000-0500-0000D8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29242" r="27248" b="60487"/>
        <a:stretch>
          <a:fillRect/>
        </a:stretch>
      </xdr:blipFill>
      <xdr:spPr bwMode="auto">
        <a:xfrm rot="-1466637">
          <a:off x="5048250" y="23231475"/>
          <a:ext cx="314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76200</xdr:colOff>
      <xdr:row>77</xdr:row>
      <xdr:rowOff>104775</xdr:rowOff>
    </xdr:from>
    <xdr:to>
      <xdr:col>7</xdr:col>
      <xdr:colOff>133350</xdr:colOff>
      <xdr:row>79</xdr:row>
      <xdr:rowOff>466725</xdr:rowOff>
    </xdr:to>
    <xdr:sp macro="" textlink="">
      <xdr:nvSpPr>
        <xdr:cNvPr id="6873" name="Line 220">
          <a:extLst>
            <a:ext uri="{FF2B5EF4-FFF2-40B4-BE49-F238E27FC236}">
              <a16:creationId xmlns:a16="http://schemas.microsoft.com/office/drawing/2014/main" id="{00000000-0008-0000-0500-0000D91A0000}"/>
            </a:ext>
          </a:extLst>
        </xdr:cNvPr>
        <xdr:cNvSpPr>
          <a:spLocks noChangeShapeType="1"/>
        </xdr:cNvSpPr>
      </xdr:nvSpPr>
      <xdr:spPr bwMode="auto">
        <a:xfrm flipV="1">
          <a:off x="3552825" y="23193375"/>
          <a:ext cx="1676400" cy="7620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685800</xdr:colOff>
      <xdr:row>78</xdr:row>
      <xdr:rowOff>152400</xdr:rowOff>
    </xdr:from>
    <xdr:to>
      <xdr:col>6</xdr:col>
      <xdr:colOff>238125</xdr:colOff>
      <xdr:row>79</xdr:row>
      <xdr:rowOff>142875</xdr:rowOff>
    </xdr:to>
    <xdr:pic>
      <xdr:nvPicPr>
        <xdr:cNvPr id="6874" name="Picture 221">
          <a:extLst>
            <a:ext uri="{FF2B5EF4-FFF2-40B4-BE49-F238E27FC236}">
              <a16:creationId xmlns:a16="http://schemas.microsoft.com/office/drawing/2014/main" id="{00000000-0008-0000-0500-0000DA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62856" t="62621" r="20885" b="26596"/>
        <a:stretch>
          <a:fillRect/>
        </a:stretch>
      </xdr:blipFill>
      <xdr:spPr bwMode="auto">
        <a:xfrm rot="-1466637">
          <a:off x="4162425" y="23441025"/>
          <a:ext cx="3619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609600</xdr:colOff>
      <xdr:row>79</xdr:row>
      <xdr:rowOff>161925</xdr:rowOff>
    </xdr:from>
    <xdr:to>
      <xdr:col>6</xdr:col>
      <xdr:colOff>133350</xdr:colOff>
      <xdr:row>79</xdr:row>
      <xdr:rowOff>361950</xdr:rowOff>
    </xdr:to>
    <xdr:pic>
      <xdr:nvPicPr>
        <xdr:cNvPr id="6875" name="Picture 222">
          <a:extLst>
            <a:ext uri="{FF2B5EF4-FFF2-40B4-BE49-F238E27FC236}">
              <a16:creationId xmlns:a16="http://schemas.microsoft.com/office/drawing/2014/main" id="{00000000-0008-0000-0500-0000DB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4086225" y="23650575"/>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333375</xdr:colOff>
      <xdr:row>78</xdr:row>
      <xdr:rowOff>123825</xdr:rowOff>
    </xdr:from>
    <xdr:to>
      <xdr:col>6</xdr:col>
      <xdr:colOff>666750</xdr:colOff>
      <xdr:row>79</xdr:row>
      <xdr:rowOff>123825</xdr:rowOff>
    </xdr:to>
    <xdr:pic>
      <xdr:nvPicPr>
        <xdr:cNvPr id="6876" name="Picture 223">
          <a:extLst>
            <a:ext uri="{FF2B5EF4-FFF2-40B4-BE49-F238E27FC236}">
              <a16:creationId xmlns:a16="http://schemas.microsoft.com/office/drawing/2014/main" id="{00000000-0008-0000-0500-0000DC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4619625" y="23412450"/>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419100</xdr:colOff>
      <xdr:row>77</xdr:row>
      <xdr:rowOff>133350</xdr:rowOff>
    </xdr:from>
    <xdr:to>
      <xdr:col>7</xdr:col>
      <xdr:colOff>628650</xdr:colOff>
      <xdr:row>78</xdr:row>
      <xdr:rowOff>38100</xdr:rowOff>
    </xdr:to>
    <xdr:sp macro="" textlink="">
      <xdr:nvSpPr>
        <xdr:cNvPr id="6877" name="Line 224">
          <a:extLst>
            <a:ext uri="{FF2B5EF4-FFF2-40B4-BE49-F238E27FC236}">
              <a16:creationId xmlns:a16="http://schemas.microsoft.com/office/drawing/2014/main" id="{00000000-0008-0000-0500-0000DD1A0000}"/>
            </a:ext>
          </a:extLst>
        </xdr:cNvPr>
        <xdr:cNvSpPr>
          <a:spLocks noChangeShapeType="1"/>
        </xdr:cNvSpPr>
      </xdr:nvSpPr>
      <xdr:spPr bwMode="auto">
        <a:xfrm flipV="1">
          <a:off x="5514975" y="23221950"/>
          <a:ext cx="2095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66675</xdr:colOff>
      <xdr:row>79</xdr:row>
      <xdr:rowOff>219075</xdr:rowOff>
    </xdr:from>
    <xdr:to>
      <xdr:col>8</xdr:col>
      <xdr:colOff>438150</xdr:colOff>
      <xdr:row>79</xdr:row>
      <xdr:rowOff>457200</xdr:rowOff>
    </xdr:to>
    <xdr:sp macro="" textlink="">
      <xdr:nvSpPr>
        <xdr:cNvPr id="6878" name="Line 225">
          <a:extLst>
            <a:ext uri="{FF2B5EF4-FFF2-40B4-BE49-F238E27FC236}">
              <a16:creationId xmlns:a16="http://schemas.microsoft.com/office/drawing/2014/main" id="{00000000-0008-0000-0500-0000DE1A0000}"/>
            </a:ext>
          </a:extLst>
        </xdr:cNvPr>
        <xdr:cNvSpPr>
          <a:spLocks noChangeShapeType="1"/>
        </xdr:cNvSpPr>
      </xdr:nvSpPr>
      <xdr:spPr bwMode="auto">
        <a:xfrm flipV="1">
          <a:off x="5972175" y="23707725"/>
          <a:ext cx="371475" cy="2381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152400</xdr:colOff>
      <xdr:row>79</xdr:row>
      <xdr:rowOff>304800</xdr:rowOff>
    </xdr:from>
    <xdr:to>
      <xdr:col>8</xdr:col>
      <xdr:colOff>857250</xdr:colOff>
      <xdr:row>79</xdr:row>
      <xdr:rowOff>781050</xdr:rowOff>
    </xdr:to>
    <xdr:sp macro="" textlink="">
      <xdr:nvSpPr>
        <xdr:cNvPr id="6879" name="Line 226">
          <a:extLst>
            <a:ext uri="{FF2B5EF4-FFF2-40B4-BE49-F238E27FC236}">
              <a16:creationId xmlns:a16="http://schemas.microsoft.com/office/drawing/2014/main" id="{00000000-0008-0000-0500-0000DF1A0000}"/>
            </a:ext>
          </a:extLst>
        </xdr:cNvPr>
        <xdr:cNvSpPr>
          <a:spLocks noChangeShapeType="1"/>
        </xdr:cNvSpPr>
      </xdr:nvSpPr>
      <xdr:spPr bwMode="auto">
        <a:xfrm flipV="1">
          <a:off x="6057900" y="23793450"/>
          <a:ext cx="704850" cy="476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476250</xdr:colOff>
      <xdr:row>78</xdr:row>
      <xdr:rowOff>9525</xdr:rowOff>
    </xdr:from>
    <xdr:to>
      <xdr:col>8</xdr:col>
      <xdr:colOff>400050</xdr:colOff>
      <xdr:row>79</xdr:row>
      <xdr:rowOff>228600</xdr:rowOff>
    </xdr:to>
    <xdr:sp macro="" textlink="">
      <xdr:nvSpPr>
        <xdr:cNvPr id="6880" name="Line 227">
          <a:extLst>
            <a:ext uri="{FF2B5EF4-FFF2-40B4-BE49-F238E27FC236}">
              <a16:creationId xmlns:a16="http://schemas.microsoft.com/office/drawing/2014/main" id="{00000000-0008-0000-0500-0000E01A0000}"/>
            </a:ext>
          </a:extLst>
        </xdr:cNvPr>
        <xdr:cNvSpPr>
          <a:spLocks noChangeShapeType="1"/>
        </xdr:cNvSpPr>
      </xdr:nvSpPr>
      <xdr:spPr bwMode="auto">
        <a:xfrm>
          <a:off x="5572125" y="23298150"/>
          <a:ext cx="733425" cy="4191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561975</xdr:colOff>
      <xdr:row>78</xdr:row>
      <xdr:rowOff>85725</xdr:rowOff>
    </xdr:from>
    <xdr:to>
      <xdr:col>8</xdr:col>
      <xdr:colOff>371475</xdr:colOff>
      <xdr:row>79</xdr:row>
      <xdr:rowOff>28575</xdr:rowOff>
    </xdr:to>
    <xdr:pic>
      <xdr:nvPicPr>
        <xdr:cNvPr id="6881" name="Picture 228">
          <a:extLst>
            <a:ext uri="{FF2B5EF4-FFF2-40B4-BE49-F238E27FC236}">
              <a16:creationId xmlns:a16="http://schemas.microsoft.com/office/drawing/2014/main" id="{00000000-0008-0000-0500-0000E1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787895">
          <a:off x="5657850" y="23374350"/>
          <a:ext cx="6191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638175</xdr:colOff>
      <xdr:row>77</xdr:row>
      <xdr:rowOff>133350</xdr:rowOff>
    </xdr:from>
    <xdr:to>
      <xdr:col>8</xdr:col>
      <xdr:colOff>809625</xdr:colOff>
      <xdr:row>79</xdr:row>
      <xdr:rowOff>295275</xdr:rowOff>
    </xdr:to>
    <xdr:sp macro="" textlink="">
      <xdr:nvSpPr>
        <xdr:cNvPr id="6882" name="Line 229">
          <a:extLst>
            <a:ext uri="{FF2B5EF4-FFF2-40B4-BE49-F238E27FC236}">
              <a16:creationId xmlns:a16="http://schemas.microsoft.com/office/drawing/2014/main" id="{00000000-0008-0000-0500-0000E21A0000}"/>
            </a:ext>
          </a:extLst>
        </xdr:cNvPr>
        <xdr:cNvSpPr>
          <a:spLocks noChangeShapeType="1"/>
        </xdr:cNvSpPr>
      </xdr:nvSpPr>
      <xdr:spPr bwMode="auto">
        <a:xfrm>
          <a:off x="5734050" y="23221950"/>
          <a:ext cx="981075" cy="561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95250</xdr:colOff>
      <xdr:row>78</xdr:row>
      <xdr:rowOff>95250</xdr:rowOff>
    </xdr:from>
    <xdr:to>
      <xdr:col>8</xdr:col>
      <xdr:colOff>657225</xdr:colOff>
      <xdr:row>79</xdr:row>
      <xdr:rowOff>47625</xdr:rowOff>
    </xdr:to>
    <xdr:pic>
      <xdr:nvPicPr>
        <xdr:cNvPr id="6883" name="Picture 230">
          <a:extLst>
            <a:ext uri="{FF2B5EF4-FFF2-40B4-BE49-F238E27FC236}">
              <a16:creationId xmlns:a16="http://schemas.microsoft.com/office/drawing/2014/main" id="{00000000-0008-0000-0500-0000E3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61595" r="48456" b="29675"/>
        <a:stretch>
          <a:fillRect/>
        </a:stretch>
      </xdr:blipFill>
      <xdr:spPr bwMode="auto">
        <a:xfrm rot="1787895">
          <a:off x="6000750" y="23383875"/>
          <a:ext cx="5619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428625</xdr:colOff>
      <xdr:row>79</xdr:row>
      <xdr:rowOff>257175</xdr:rowOff>
    </xdr:from>
    <xdr:to>
      <xdr:col>8</xdr:col>
      <xdr:colOff>676275</xdr:colOff>
      <xdr:row>79</xdr:row>
      <xdr:rowOff>409575</xdr:rowOff>
    </xdr:to>
    <xdr:sp macro="" textlink="">
      <xdr:nvSpPr>
        <xdr:cNvPr id="6884" name="Line 231">
          <a:extLst>
            <a:ext uri="{FF2B5EF4-FFF2-40B4-BE49-F238E27FC236}">
              <a16:creationId xmlns:a16="http://schemas.microsoft.com/office/drawing/2014/main" id="{00000000-0008-0000-0500-0000E41A0000}"/>
            </a:ext>
          </a:extLst>
        </xdr:cNvPr>
        <xdr:cNvSpPr>
          <a:spLocks noChangeShapeType="1"/>
        </xdr:cNvSpPr>
      </xdr:nvSpPr>
      <xdr:spPr bwMode="auto">
        <a:xfrm>
          <a:off x="6334125" y="23745825"/>
          <a:ext cx="247650"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457200</xdr:colOff>
      <xdr:row>79</xdr:row>
      <xdr:rowOff>180975</xdr:rowOff>
    </xdr:from>
    <xdr:to>
      <xdr:col>8</xdr:col>
      <xdr:colOff>723900</xdr:colOff>
      <xdr:row>79</xdr:row>
      <xdr:rowOff>390525</xdr:rowOff>
    </xdr:to>
    <xdr:pic>
      <xdr:nvPicPr>
        <xdr:cNvPr id="6885" name="Picture 232">
          <a:extLst>
            <a:ext uri="{FF2B5EF4-FFF2-40B4-BE49-F238E27FC236}">
              <a16:creationId xmlns:a16="http://schemas.microsoft.com/office/drawing/2014/main" id="{00000000-0008-0000-0500-0000E5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978684">
          <a:off x="6362700" y="23669625"/>
          <a:ext cx="2667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79</xdr:row>
      <xdr:rowOff>495300</xdr:rowOff>
    </xdr:from>
    <xdr:to>
      <xdr:col>8</xdr:col>
      <xdr:colOff>647700</xdr:colOff>
      <xdr:row>79</xdr:row>
      <xdr:rowOff>771525</xdr:rowOff>
    </xdr:to>
    <xdr:sp macro="" textlink="">
      <xdr:nvSpPr>
        <xdr:cNvPr id="6886" name="Line 233">
          <a:extLst>
            <a:ext uri="{FF2B5EF4-FFF2-40B4-BE49-F238E27FC236}">
              <a16:creationId xmlns:a16="http://schemas.microsoft.com/office/drawing/2014/main" id="{00000000-0008-0000-0500-0000E61A0000}"/>
            </a:ext>
          </a:extLst>
        </xdr:cNvPr>
        <xdr:cNvSpPr>
          <a:spLocks noChangeShapeType="1"/>
        </xdr:cNvSpPr>
      </xdr:nvSpPr>
      <xdr:spPr bwMode="auto">
        <a:xfrm flipH="1" flipV="1">
          <a:off x="6010275" y="23983950"/>
          <a:ext cx="542925" cy="2762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76200</xdr:colOff>
      <xdr:row>79</xdr:row>
      <xdr:rowOff>857250</xdr:rowOff>
    </xdr:from>
    <xdr:to>
      <xdr:col>7</xdr:col>
      <xdr:colOff>762000</xdr:colOff>
      <xdr:row>80</xdr:row>
      <xdr:rowOff>276225</xdr:rowOff>
    </xdr:to>
    <xdr:sp macro="" textlink="">
      <xdr:nvSpPr>
        <xdr:cNvPr id="6887" name="Line 234">
          <a:extLst>
            <a:ext uri="{FF2B5EF4-FFF2-40B4-BE49-F238E27FC236}">
              <a16:creationId xmlns:a16="http://schemas.microsoft.com/office/drawing/2014/main" id="{00000000-0008-0000-0500-0000E71A0000}"/>
            </a:ext>
          </a:extLst>
        </xdr:cNvPr>
        <xdr:cNvSpPr>
          <a:spLocks noChangeShapeType="1"/>
        </xdr:cNvSpPr>
      </xdr:nvSpPr>
      <xdr:spPr bwMode="auto">
        <a:xfrm flipH="1" flipV="1">
          <a:off x="5172075" y="24345900"/>
          <a:ext cx="685800" cy="3810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771525</xdr:colOff>
      <xdr:row>79</xdr:row>
      <xdr:rowOff>790575</xdr:rowOff>
    </xdr:from>
    <xdr:to>
      <xdr:col>8</xdr:col>
      <xdr:colOff>619125</xdr:colOff>
      <xdr:row>80</xdr:row>
      <xdr:rowOff>266700</xdr:rowOff>
    </xdr:to>
    <xdr:sp macro="" textlink="">
      <xdr:nvSpPr>
        <xdr:cNvPr id="6888" name="Line 235">
          <a:extLst>
            <a:ext uri="{FF2B5EF4-FFF2-40B4-BE49-F238E27FC236}">
              <a16:creationId xmlns:a16="http://schemas.microsoft.com/office/drawing/2014/main" id="{00000000-0008-0000-0500-0000E81A0000}"/>
            </a:ext>
          </a:extLst>
        </xdr:cNvPr>
        <xdr:cNvSpPr>
          <a:spLocks noChangeShapeType="1"/>
        </xdr:cNvSpPr>
      </xdr:nvSpPr>
      <xdr:spPr bwMode="auto">
        <a:xfrm flipV="1">
          <a:off x="5867400" y="24279225"/>
          <a:ext cx="657225" cy="4381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114300</xdr:colOff>
      <xdr:row>79</xdr:row>
      <xdr:rowOff>895350</xdr:rowOff>
    </xdr:from>
    <xdr:to>
      <xdr:col>8</xdr:col>
      <xdr:colOff>352425</xdr:colOff>
      <xdr:row>80</xdr:row>
      <xdr:rowOff>57150</xdr:rowOff>
    </xdr:to>
    <xdr:pic>
      <xdr:nvPicPr>
        <xdr:cNvPr id="6889" name="Picture 236">
          <a:extLst>
            <a:ext uri="{FF2B5EF4-FFF2-40B4-BE49-F238E27FC236}">
              <a16:creationId xmlns:a16="http://schemas.microsoft.com/office/drawing/2014/main" id="{00000000-0008-0000-0500-0000E9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62947" b="47134"/>
        <a:stretch>
          <a:fillRect/>
        </a:stretch>
      </xdr:blipFill>
      <xdr:spPr bwMode="auto">
        <a:xfrm rot="-2099580">
          <a:off x="6019800" y="24384000"/>
          <a:ext cx="238125"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161925</xdr:colOff>
      <xdr:row>79</xdr:row>
      <xdr:rowOff>657225</xdr:rowOff>
    </xdr:from>
    <xdr:to>
      <xdr:col>5</xdr:col>
      <xdr:colOff>476250</xdr:colOff>
      <xdr:row>79</xdr:row>
      <xdr:rowOff>847725</xdr:rowOff>
    </xdr:to>
    <xdr:pic>
      <xdr:nvPicPr>
        <xdr:cNvPr id="6890" name="Picture 237">
          <a:extLst>
            <a:ext uri="{FF2B5EF4-FFF2-40B4-BE49-F238E27FC236}">
              <a16:creationId xmlns:a16="http://schemas.microsoft.com/office/drawing/2014/main" id="{00000000-0008-0000-0500-0000EA1A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98211">
          <a:off x="3638550" y="24145875"/>
          <a:ext cx="3143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79</xdr:row>
      <xdr:rowOff>638175</xdr:rowOff>
    </xdr:from>
    <xdr:to>
      <xdr:col>5</xdr:col>
      <xdr:colOff>285750</xdr:colOff>
      <xdr:row>79</xdr:row>
      <xdr:rowOff>723900</xdr:rowOff>
    </xdr:to>
    <xdr:sp macro="" textlink="">
      <xdr:nvSpPr>
        <xdr:cNvPr id="6891" name="Line 238">
          <a:extLst>
            <a:ext uri="{FF2B5EF4-FFF2-40B4-BE49-F238E27FC236}">
              <a16:creationId xmlns:a16="http://schemas.microsoft.com/office/drawing/2014/main" id="{00000000-0008-0000-0500-0000EB1A0000}"/>
            </a:ext>
          </a:extLst>
        </xdr:cNvPr>
        <xdr:cNvSpPr>
          <a:spLocks noChangeShapeType="1"/>
        </xdr:cNvSpPr>
      </xdr:nvSpPr>
      <xdr:spPr bwMode="auto">
        <a:xfrm flipV="1">
          <a:off x="3590925" y="24126825"/>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361950</xdr:colOff>
      <xdr:row>79</xdr:row>
      <xdr:rowOff>790575</xdr:rowOff>
    </xdr:from>
    <xdr:to>
      <xdr:col>5</xdr:col>
      <xdr:colOff>600075</xdr:colOff>
      <xdr:row>79</xdr:row>
      <xdr:rowOff>904875</xdr:rowOff>
    </xdr:to>
    <xdr:sp macro="" textlink="">
      <xdr:nvSpPr>
        <xdr:cNvPr id="6892" name="Line 239">
          <a:extLst>
            <a:ext uri="{FF2B5EF4-FFF2-40B4-BE49-F238E27FC236}">
              <a16:creationId xmlns:a16="http://schemas.microsoft.com/office/drawing/2014/main" id="{00000000-0008-0000-0500-0000EC1A0000}"/>
            </a:ext>
          </a:extLst>
        </xdr:cNvPr>
        <xdr:cNvSpPr>
          <a:spLocks noChangeShapeType="1"/>
        </xdr:cNvSpPr>
      </xdr:nvSpPr>
      <xdr:spPr bwMode="auto">
        <a:xfrm flipV="1">
          <a:off x="3838575" y="24279225"/>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114300</xdr:colOff>
      <xdr:row>79</xdr:row>
      <xdr:rowOff>714375</xdr:rowOff>
    </xdr:from>
    <xdr:to>
      <xdr:col>5</xdr:col>
      <xdr:colOff>390525</xdr:colOff>
      <xdr:row>79</xdr:row>
      <xdr:rowOff>885825</xdr:rowOff>
    </xdr:to>
    <xdr:sp macro="" textlink="">
      <xdr:nvSpPr>
        <xdr:cNvPr id="6893" name="Line 240">
          <a:extLst>
            <a:ext uri="{FF2B5EF4-FFF2-40B4-BE49-F238E27FC236}">
              <a16:creationId xmlns:a16="http://schemas.microsoft.com/office/drawing/2014/main" id="{00000000-0008-0000-0500-0000ED1A0000}"/>
            </a:ext>
          </a:extLst>
        </xdr:cNvPr>
        <xdr:cNvSpPr>
          <a:spLocks noChangeShapeType="1"/>
        </xdr:cNvSpPr>
      </xdr:nvSpPr>
      <xdr:spPr bwMode="auto">
        <a:xfrm>
          <a:off x="3590925" y="24203025"/>
          <a:ext cx="276225" cy="171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6</xdr:col>
      <xdr:colOff>295275</xdr:colOff>
      <xdr:row>79</xdr:row>
      <xdr:rowOff>342900</xdr:rowOff>
    </xdr:from>
    <xdr:to>
      <xdr:col>6</xdr:col>
      <xdr:colOff>485775</xdr:colOff>
      <xdr:row>79</xdr:row>
      <xdr:rowOff>561975</xdr:rowOff>
    </xdr:to>
    <xdr:pic>
      <xdr:nvPicPr>
        <xdr:cNvPr id="6894" name="Picture 241">
          <a:extLst>
            <a:ext uri="{FF2B5EF4-FFF2-40B4-BE49-F238E27FC236}">
              <a16:creationId xmlns:a16="http://schemas.microsoft.com/office/drawing/2014/main" id="{00000000-0008-0000-0500-0000EE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4581525" y="2383155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733425</xdr:colOff>
      <xdr:row>79</xdr:row>
      <xdr:rowOff>133350</xdr:rowOff>
    </xdr:from>
    <xdr:to>
      <xdr:col>7</xdr:col>
      <xdr:colOff>142875</xdr:colOff>
      <xdr:row>79</xdr:row>
      <xdr:rowOff>495300</xdr:rowOff>
    </xdr:to>
    <xdr:pic>
      <xdr:nvPicPr>
        <xdr:cNvPr id="6895" name="Picture 242">
          <a:extLst>
            <a:ext uri="{FF2B5EF4-FFF2-40B4-BE49-F238E27FC236}">
              <a16:creationId xmlns:a16="http://schemas.microsoft.com/office/drawing/2014/main" id="{00000000-0008-0000-0500-0000EF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5019675" y="23622000"/>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495300</xdr:colOff>
      <xdr:row>79</xdr:row>
      <xdr:rowOff>504825</xdr:rowOff>
    </xdr:from>
    <xdr:to>
      <xdr:col>5</xdr:col>
      <xdr:colOff>790575</xdr:colOff>
      <xdr:row>79</xdr:row>
      <xdr:rowOff>752475</xdr:rowOff>
    </xdr:to>
    <xdr:pic>
      <xdr:nvPicPr>
        <xdr:cNvPr id="6896" name="Picture 243">
          <a:extLst>
            <a:ext uri="{FF2B5EF4-FFF2-40B4-BE49-F238E27FC236}">
              <a16:creationId xmlns:a16="http://schemas.microsoft.com/office/drawing/2014/main" id="{00000000-0008-0000-0500-0000F0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3971925" y="23993475"/>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78</xdr:row>
      <xdr:rowOff>66675</xdr:rowOff>
    </xdr:from>
    <xdr:to>
      <xdr:col>7</xdr:col>
      <xdr:colOff>600075</xdr:colOff>
      <xdr:row>79</xdr:row>
      <xdr:rowOff>104775</xdr:rowOff>
    </xdr:to>
    <xdr:pic>
      <xdr:nvPicPr>
        <xdr:cNvPr id="6897" name="Picture 244">
          <a:extLst>
            <a:ext uri="{FF2B5EF4-FFF2-40B4-BE49-F238E27FC236}">
              <a16:creationId xmlns:a16="http://schemas.microsoft.com/office/drawing/2014/main" id="{00000000-0008-0000-0500-0000F1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5391150" y="2335530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542925</xdr:colOff>
      <xdr:row>79</xdr:row>
      <xdr:rowOff>609600</xdr:rowOff>
    </xdr:from>
    <xdr:to>
      <xdr:col>7</xdr:col>
      <xdr:colOff>790575</xdr:colOff>
      <xdr:row>79</xdr:row>
      <xdr:rowOff>866775</xdr:rowOff>
    </xdr:to>
    <xdr:pic>
      <xdr:nvPicPr>
        <xdr:cNvPr id="6898" name="Picture 245">
          <a:extLst>
            <a:ext uri="{FF2B5EF4-FFF2-40B4-BE49-F238E27FC236}">
              <a16:creationId xmlns:a16="http://schemas.microsoft.com/office/drawing/2014/main" id="{00000000-0008-0000-0500-0000F21A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69353" t="43413" r="26607" b="50723"/>
        <a:stretch>
          <a:fillRect/>
        </a:stretch>
      </xdr:blipFill>
      <xdr:spPr bwMode="auto">
        <a:xfrm>
          <a:off x="5638800" y="240982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1123950</xdr:colOff>
      <xdr:row>76</xdr:row>
      <xdr:rowOff>133350</xdr:rowOff>
    </xdr:from>
    <xdr:to>
      <xdr:col>11</xdr:col>
      <xdr:colOff>247650</xdr:colOff>
      <xdr:row>78</xdr:row>
      <xdr:rowOff>0</xdr:rowOff>
    </xdr:to>
    <xdr:sp macro="" textlink="">
      <xdr:nvSpPr>
        <xdr:cNvPr id="6899" name="Line 247">
          <a:extLst>
            <a:ext uri="{FF2B5EF4-FFF2-40B4-BE49-F238E27FC236}">
              <a16:creationId xmlns:a16="http://schemas.microsoft.com/office/drawing/2014/main" id="{00000000-0008-0000-0500-0000F31A0000}"/>
            </a:ext>
          </a:extLst>
        </xdr:cNvPr>
        <xdr:cNvSpPr>
          <a:spLocks noChangeShapeType="1"/>
        </xdr:cNvSpPr>
      </xdr:nvSpPr>
      <xdr:spPr bwMode="auto">
        <a:xfrm flipH="1" flipV="1">
          <a:off x="8696325" y="23088600"/>
          <a:ext cx="390525" cy="2000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742950</xdr:colOff>
      <xdr:row>79</xdr:row>
      <xdr:rowOff>323850</xdr:rowOff>
    </xdr:from>
    <xdr:to>
      <xdr:col>10</xdr:col>
      <xdr:colOff>152400</xdr:colOff>
      <xdr:row>79</xdr:row>
      <xdr:rowOff>438150</xdr:rowOff>
    </xdr:to>
    <xdr:sp macro="" textlink="">
      <xdr:nvSpPr>
        <xdr:cNvPr id="6900" name="Line 248">
          <a:extLst>
            <a:ext uri="{FF2B5EF4-FFF2-40B4-BE49-F238E27FC236}">
              <a16:creationId xmlns:a16="http://schemas.microsoft.com/office/drawing/2014/main" id="{00000000-0008-0000-0500-0000F41A0000}"/>
            </a:ext>
          </a:extLst>
        </xdr:cNvPr>
        <xdr:cNvSpPr>
          <a:spLocks noChangeShapeType="1"/>
        </xdr:cNvSpPr>
      </xdr:nvSpPr>
      <xdr:spPr bwMode="auto">
        <a:xfrm flipH="1" flipV="1">
          <a:off x="7505700" y="23812500"/>
          <a:ext cx="21907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476250</xdr:colOff>
      <xdr:row>79</xdr:row>
      <xdr:rowOff>57150</xdr:rowOff>
    </xdr:from>
    <xdr:to>
      <xdr:col>10</xdr:col>
      <xdr:colOff>695325</xdr:colOff>
      <xdr:row>79</xdr:row>
      <xdr:rowOff>180975</xdr:rowOff>
    </xdr:to>
    <xdr:sp macro="" textlink="">
      <xdr:nvSpPr>
        <xdr:cNvPr id="6901" name="Line 249">
          <a:extLst>
            <a:ext uri="{FF2B5EF4-FFF2-40B4-BE49-F238E27FC236}">
              <a16:creationId xmlns:a16="http://schemas.microsoft.com/office/drawing/2014/main" id="{00000000-0008-0000-0500-0000F51A0000}"/>
            </a:ext>
          </a:extLst>
        </xdr:cNvPr>
        <xdr:cNvSpPr>
          <a:spLocks noChangeShapeType="1"/>
        </xdr:cNvSpPr>
      </xdr:nvSpPr>
      <xdr:spPr bwMode="auto">
        <a:xfrm flipH="1" flipV="1">
          <a:off x="8048625" y="23545800"/>
          <a:ext cx="2190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514350</xdr:colOff>
      <xdr:row>79</xdr:row>
      <xdr:rowOff>38100</xdr:rowOff>
    </xdr:from>
    <xdr:to>
      <xdr:col>10</xdr:col>
      <xdr:colOff>714375</xdr:colOff>
      <xdr:row>79</xdr:row>
      <xdr:rowOff>152400</xdr:rowOff>
    </xdr:to>
    <xdr:sp macro="" textlink="">
      <xdr:nvSpPr>
        <xdr:cNvPr id="6902" name="Line 250">
          <a:extLst>
            <a:ext uri="{FF2B5EF4-FFF2-40B4-BE49-F238E27FC236}">
              <a16:creationId xmlns:a16="http://schemas.microsoft.com/office/drawing/2014/main" id="{00000000-0008-0000-0500-0000F61A0000}"/>
            </a:ext>
          </a:extLst>
        </xdr:cNvPr>
        <xdr:cNvSpPr>
          <a:spLocks noChangeShapeType="1"/>
        </xdr:cNvSpPr>
      </xdr:nvSpPr>
      <xdr:spPr bwMode="auto">
        <a:xfrm flipH="1" flipV="1">
          <a:off x="8086725" y="23526750"/>
          <a:ext cx="2000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1000125</xdr:colOff>
      <xdr:row>77</xdr:row>
      <xdr:rowOff>171450</xdr:rowOff>
    </xdr:from>
    <xdr:to>
      <xdr:col>11</xdr:col>
      <xdr:colOff>9525</xdr:colOff>
      <xdr:row>78</xdr:row>
      <xdr:rowOff>114300</xdr:rowOff>
    </xdr:to>
    <xdr:sp macro="" textlink="">
      <xdr:nvSpPr>
        <xdr:cNvPr id="6903" name="Line 251">
          <a:extLst>
            <a:ext uri="{FF2B5EF4-FFF2-40B4-BE49-F238E27FC236}">
              <a16:creationId xmlns:a16="http://schemas.microsoft.com/office/drawing/2014/main" id="{00000000-0008-0000-0500-0000F71A0000}"/>
            </a:ext>
          </a:extLst>
        </xdr:cNvPr>
        <xdr:cNvSpPr>
          <a:spLocks noChangeShapeType="1"/>
        </xdr:cNvSpPr>
      </xdr:nvSpPr>
      <xdr:spPr bwMode="auto">
        <a:xfrm flipH="1" flipV="1">
          <a:off x="8572500" y="23260050"/>
          <a:ext cx="2762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533400</xdr:colOff>
      <xdr:row>77</xdr:row>
      <xdr:rowOff>190500</xdr:rowOff>
    </xdr:from>
    <xdr:to>
      <xdr:col>10</xdr:col>
      <xdr:colOff>1019175</xdr:colOff>
      <xdr:row>79</xdr:row>
      <xdr:rowOff>28575</xdr:rowOff>
    </xdr:to>
    <xdr:sp macro="" textlink="">
      <xdr:nvSpPr>
        <xdr:cNvPr id="6904" name="Line 252">
          <a:extLst>
            <a:ext uri="{FF2B5EF4-FFF2-40B4-BE49-F238E27FC236}">
              <a16:creationId xmlns:a16="http://schemas.microsoft.com/office/drawing/2014/main" id="{00000000-0008-0000-0500-0000F81A0000}"/>
            </a:ext>
          </a:extLst>
        </xdr:cNvPr>
        <xdr:cNvSpPr>
          <a:spLocks noChangeShapeType="1"/>
        </xdr:cNvSpPr>
      </xdr:nvSpPr>
      <xdr:spPr bwMode="auto">
        <a:xfrm flipV="1">
          <a:off x="8105775" y="23279100"/>
          <a:ext cx="485775" cy="2381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762000</xdr:colOff>
      <xdr:row>79</xdr:row>
      <xdr:rowOff>66675</xdr:rowOff>
    </xdr:from>
    <xdr:to>
      <xdr:col>10</xdr:col>
      <xdr:colOff>466725</xdr:colOff>
      <xdr:row>79</xdr:row>
      <xdr:rowOff>323850</xdr:rowOff>
    </xdr:to>
    <xdr:sp macro="" textlink="">
      <xdr:nvSpPr>
        <xdr:cNvPr id="6905" name="Line 253">
          <a:extLst>
            <a:ext uri="{FF2B5EF4-FFF2-40B4-BE49-F238E27FC236}">
              <a16:creationId xmlns:a16="http://schemas.microsoft.com/office/drawing/2014/main" id="{00000000-0008-0000-0500-0000F91A0000}"/>
            </a:ext>
          </a:extLst>
        </xdr:cNvPr>
        <xdr:cNvSpPr>
          <a:spLocks noChangeShapeType="1"/>
        </xdr:cNvSpPr>
      </xdr:nvSpPr>
      <xdr:spPr bwMode="auto">
        <a:xfrm flipV="1">
          <a:off x="7524750" y="23555325"/>
          <a:ext cx="514350" cy="257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1190625</xdr:colOff>
      <xdr:row>77</xdr:row>
      <xdr:rowOff>161925</xdr:rowOff>
    </xdr:from>
    <xdr:to>
      <xdr:col>11</xdr:col>
      <xdr:colOff>152400</xdr:colOff>
      <xdr:row>78</xdr:row>
      <xdr:rowOff>76200</xdr:rowOff>
    </xdr:to>
    <xdr:sp macro="" textlink="">
      <xdr:nvSpPr>
        <xdr:cNvPr id="6906" name="Line 254">
          <a:extLst>
            <a:ext uri="{FF2B5EF4-FFF2-40B4-BE49-F238E27FC236}">
              <a16:creationId xmlns:a16="http://schemas.microsoft.com/office/drawing/2014/main" id="{00000000-0008-0000-0500-0000FA1A0000}"/>
            </a:ext>
          </a:extLst>
        </xdr:cNvPr>
        <xdr:cNvSpPr>
          <a:spLocks noChangeShapeType="1"/>
        </xdr:cNvSpPr>
      </xdr:nvSpPr>
      <xdr:spPr bwMode="auto">
        <a:xfrm flipV="1">
          <a:off x="8763000" y="23250525"/>
          <a:ext cx="228600"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619125</xdr:colOff>
      <xdr:row>79</xdr:row>
      <xdr:rowOff>390525</xdr:rowOff>
    </xdr:from>
    <xdr:to>
      <xdr:col>10</xdr:col>
      <xdr:colOff>47625</xdr:colOff>
      <xdr:row>79</xdr:row>
      <xdr:rowOff>514350</xdr:rowOff>
    </xdr:to>
    <xdr:sp macro="" textlink="">
      <xdr:nvSpPr>
        <xdr:cNvPr id="6907" name="Line 255">
          <a:extLst>
            <a:ext uri="{FF2B5EF4-FFF2-40B4-BE49-F238E27FC236}">
              <a16:creationId xmlns:a16="http://schemas.microsoft.com/office/drawing/2014/main" id="{00000000-0008-0000-0500-0000FB1A0000}"/>
            </a:ext>
          </a:extLst>
        </xdr:cNvPr>
        <xdr:cNvSpPr>
          <a:spLocks noChangeShapeType="1"/>
        </xdr:cNvSpPr>
      </xdr:nvSpPr>
      <xdr:spPr bwMode="auto">
        <a:xfrm flipV="1">
          <a:off x="7381875" y="23879175"/>
          <a:ext cx="238125" cy="1238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400050</xdr:colOff>
      <xdr:row>77</xdr:row>
      <xdr:rowOff>0</xdr:rowOff>
    </xdr:from>
    <xdr:to>
      <xdr:col>10</xdr:col>
      <xdr:colOff>1133475</xdr:colOff>
      <xdr:row>79</xdr:row>
      <xdr:rowOff>381000</xdr:rowOff>
    </xdr:to>
    <xdr:sp macro="" textlink="">
      <xdr:nvSpPr>
        <xdr:cNvPr id="6908" name="Line 256">
          <a:extLst>
            <a:ext uri="{FF2B5EF4-FFF2-40B4-BE49-F238E27FC236}">
              <a16:creationId xmlns:a16="http://schemas.microsoft.com/office/drawing/2014/main" id="{00000000-0008-0000-0500-0000FC1A0000}"/>
            </a:ext>
          </a:extLst>
        </xdr:cNvPr>
        <xdr:cNvSpPr>
          <a:spLocks noChangeShapeType="1"/>
        </xdr:cNvSpPr>
      </xdr:nvSpPr>
      <xdr:spPr bwMode="auto">
        <a:xfrm flipV="1">
          <a:off x="7162800" y="23088600"/>
          <a:ext cx="1543050" cy="7810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238125</xdr:colOff>
      <xdr:row>78</xdr:row>
      <xdr:rowOff>0</xdr:rowOff>
    </xdr:from>
    <xdr:to>
      <xdr:col>10</xdr:col>
      <xdr:colOff>628650</xdr:colOff>
      <xdr:row>78</xdr:row>
      <xdr:rowOff>180975</xdr:rowOff>
    </xdr:to>
    <xdr:pic>
      <xdr:nvPicPr>
        <xdr:cNvPr id="6909" name="Picture 257">
          <a:extLst>
            <a:ext uri="{FF2B5EF4-FFF2-40B4-BE49-F238E27FC236}">
              <a16:creationId xmlns:a16="http://schemas.microsoft.com/office/drawing/2014/main" id="{00000000-0008-0000-0500-0000FD1A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8300" t="45692" r="51736" b="47519"/>
        <a:stretch>
          <a:fillRect/>
        </a:stretch>
      </xdr:blipFill>
      <xdr:spPr bwMode="auto">
        <a:xfrm rot="-1604446">
          <a:off x="7810500" y="23288625"/>
          <a:ext cx="390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28575</xdr:colOff>
      <xdr:row>79</xdr:row>
      <xdr:rowOff>47625</xdr:rowOff>
    </xdr:from>
    <xdr:to>
      <xdr:col>10</xdr:col>
      <xdr:colOff>361950</xdr:colOff>
      <xdr:row>79</xdr:row>
      <xdr:rowOff>247650</xdr:rowOff>
    </xdr:to>
    <xdr:pic>
      <xdr:nvPicPr>
        <xdr:cNvPr id="6910" name="Picture 258">
          <a:extLst>
            <a:ext uri="{FF2B5EF4-FFF2-40B4-BE49-F238E27FC236}">
              <a16:creationId xmlns:a16="http://schemas.microsoft.com/office/drawing/2014/main" id="{00000000-0008-0000-0500-0000FE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7600950" y="23536275"/>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571500</xdr:colOff>
      <xdr:row>77</xdr:row>
      <xdr:rowOff>161925</xdr:rowOff>
    </xdr:from>
    <xdr:to>
      <xdr:col>10</xdr:col>
      <xdr:colOff>904875</xdr:colOff>
      <xdr:row>78</xdr:row>
      <xdr:rowOff>161925</xdr:rowOff>
    </xdr:to>
    <xdr:pic>
      <xdr:nvPicPr>
        <xdr:cNvPr id="6911" name="Picture 259">
          <a:extLst>
            <a:ext uri="{FF2B5EF4-FFF2-40B4-BE49-F238E27FC236}">
              <a16:creationId xmlns:a16="http://schemas.microsoft.com/office/drawing/2014/main" id="{00000000-0008-0000-0500-0000FF1A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8143875" y="23250525"/>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1066800</xdr:colOff>
      <xdr:row>77</xdr:row>
      <xdr:rowOff>95250</xdr:rowOff>
    </xdr:from>
    <xdr:to>
      <xdr:col>11</xdr:col>
      <xdr:colOff>152400</xdr:colOff>
      <xdr:row>78</xdr:row>
      <xdr:rowOff>76200</xdr:rowOff>
    </xdr:to>
    <xdr:pic>
      <xdr:nvPicPr>
        <xdr:cNvPr id="6912" name="Picture 260">
          <a:extLst>
            <a:ext uri="{FF2B5EF4-FFF2-40B4-BE49-F238E27FC236}">
              <a16:creationId xmlns:a16="http://schemas.microsoft.com/office/drawing/2014/main" id="{00000000-0008-0000-0500-000000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8639175" y="23183850"/>
          <a:ext cx="352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514350</xdr:colOff>
      <xdr:row>79</xdr:row>
      <xdr:rowOff>323850</xdr:rowOff>
    </xdr:from>
    <xdr:to>
      <xdr:col>10</xdr:col>
      <xdr:colOff>47625</xdr:colOff>
      <xdr:row>79</xdr:row>
      <xdr:rowOff>504825</xdr:rowOff>
    </xdr:to>
    <xdr:pic>
      <xdr:nvPicPr>
        <xdr:cNvPr id="6913" name="Picture 261">
          <a:extLst>
            <a:ext uri="{FF2B5EF4-FFF2-40B4-BE49-F238E27FC236}">
              <a16:creationId xmlns:a16="http://schemas.microsoft.com/office/drawing/2014/main" id="{00000000-0008-0000-0500-000001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7277100" y="238125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276225</xdr:colOff>
      <xdr:row>77</xdr:row>
      <xdr:rowOff>76200</xdr:rowOff>
    </xdr:from>
    <xdr:to>
      <xdr:col>11</xdr:col>
      <xdr:colOff>552450</xdr:colOff>
      <xdr:row>78</xdr:row>
      <xdr:rowOff>9525</xdr:rowOff>
    </xdr:to>
    <xdr:sp macro="" textlink="">
      <xdr:nvSpPr>
        <xdr:cNvPr id="6914" name="Line 262">
          <a:extLst>
            <a:ext uri="{FF2B5EF4-FFF2-40B4-BE49-F238E27FC236}">
              <a16:creationId xmlns:a16="http://schemas.microsoft.com/office/drawing/2014/main" id="{00000000-0008-0000-0500-0000021B0000}"/>
            </a:ext>
          </a:extLst>
        </xdr:cNvPr>
        <xdr:cNvSpPr>
          <a:spLocks noChangeShapeType="1"/>
        </xdr:cNvSpPr>
      </xdr:nvSpPr>
      <xdr:spPr bwMode="auto">
        <a:xfrm flipV="1">
          <a:off x="9115425" y="23164800"/>
          <a:ext cx="276225"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95250</xdr:colOff>
      <xdr:row>79</xdr:row>
      <xdr:rowOff>238125</xdr:rowOff>
    </xdr:from>
    <xdr:to>
      <xdr:col>12</xdr:col>
      <xdr:colOff>466725</xdr:colOff>
      <xdr:row>79</xdr:row>
      <xdr:rowOff>419100</xdr:rowOff>
    </xdr:to>
    <xdr:sp macro="" textlink="">
      <xdr:nvSpPr>
        <xdr:cNvPr id="6915" name="Line 263">
          <a:extLst>
            <a:ext uri="{FF2B5EF4-FFF2-40B4-BE49-F238E27FC236}">
              <a16:creationId xmlns:a16="http://schemas.microsoft.com/office/drawing/2014/main" id="{00000000-0008-0000-0500-0000031B0000}"/>
            </a:ext>
          </a:extLst>
        </xdr:cNvPr>
        <xdr:cNvSpPr>
          <a:spLocks noChangeShapeType="1"/>
        </xdr:cNvSpPr>
      </xdr:nvSpPr>
      <xdr:spPr bwMode="auto">
        <a:xfrm flipV="1">
          <a:off x="9744075" y="23726775"/>
          <a:ext cx="371475"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79</xdr:row>
      <xdr:rowOff>352425</xdr:rowOff>
    </xdr:from>
    <xdr:to>
      <xdr:col>12</xdr:col>
      <xdr:colOff>1028700</xdr:colOff>
      <xdr:row>79</xdr:row>
      <xdr:rowOff>828675</xdr:rowOff>
    </xdr:to>
    <xdr:sp macro="" textlink="">
      <xdr:nvSpPr>
        <xdr:cNvPr id="6916" name="Line 264">
          <a:extLst>
            <a:ext uri="{FF2B5EF4-FFF2-40B4-BE49-F238E27FC236}">
              <a16:creationId xmlns:a16="http://schemas.microsoft.com/office/drawing/2014/main" id="{00000000-0008-0000-0500-0000041B0000}"/>
            </a:ext>
          </a:extLst>
        </xdr:cNvPr>
        <xdr:cNvSpPr>
          <a:spLocks noChangeShapeType="1"/>
        </xdr:cNvSpPr>
      </xdr:nvSpPr>
      <xdr:spPr bwMode="auto">
        <a:xfrm flipV="1">
          <a:off x="9782175" y="23841075"/>
          <a:ext cx="895350" cy="476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77</xdr:row>
      <xdr:rowOff>190500</xdr:rowOff>
    </xdr:from>
    <xdr:to>
      <xdr:col>12</xdr:col>
      <xdr:colOff>438150</xdr:colOff>
      <xdr:row>79</xdr:row>
      <xdr:rowOff>238125</xdr:rowOff>
    </xdr:to>
    <xdr:sp macro="" textlink="">
      <xdr:nvSpPr>
        <xdr:cNvPr id="6917" name="Line 265">
          <a:extLst>
            <a:ext uri="{FF2B5EF4-FFF2-40B4-BE49-F238E27FC236}">
              <a16:creationId xmlns:a16="http://schemas.microsoft.com/office/drawing/2014/main" id="{00000000-0008-0000-0500-0000051B0000}"/>
            </a:ext>
          </a:extLst>
        </xdr:cNvPr>
        <xdr:cNvSpPr>
          <a:spLocks noChangeShapeType="1"/>
        </xdr:cNvSpPr>
      </xdr:nvSpPr>
      <xdr:spPr bwMode="auto">
        <a:xfrm>
          <a:off x="9153525" y="23279100"/>
          <a:ext cx="933450" cy="4476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533400</xdr:colOff>
      <xdr:row>78</xdr:row>
      <xdr:rowOff>104775</xdr:rowOff>
    </xdr:from>
    <xdr:to>
      <xdr:col>12</xdr:col>
      <xdr:colOff>342900</xdr:colOff>
      <xdr:row>79</xdr:row>
      <xdr:rowOff>47625</xdr:rowOff>
    </xdr:to>
    <xdr:pic>
      <xdr:nvPicPr>
        <xdr:cNvPr id="6918" name="Picture 266">
          <a:extLst>
            <a:ext uri="{FF2B5EF4-FFF2-40B4-BE49-F238E27FC236}">
              <a16:creationId xmlns:a16="http://schemas.microsoft.com/office/drawing/2014/main" id="{00000000-0008-0000-0500-000006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497720">
          <a:off x="9372600" y="23393400"/>
          <a:ext cx="6191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504825</xdr:colOff>
      <xdr:row>77</xdr:row>
      <xdr:rowOff>95250</xdr:rowOff>
    </xdr:from>
    <xdr:to>
      <xdr:col>12</xdr:col>
      <xdr:colOff>1009650</xdr:colOff>
      <xdr:row>79</xdr:row>
      <xdr:rowOff>361950</xdr:rowOff>
    </xdr:to>
    <xdr:sp macro="" textlink="">
      <xdr:nvSpPr>
        <xdr:cNvPr id="6919" name="Line 267">
          <a:extLst>
            <a:ext uri="{FF2B5EF4-FFF2-40B4-BE49-F238E27FC236}">
              <a16:creationId xmlns:a16="http://schemas.microsoft.com/office/drawing/2014/main" id="{00000000-0008-0000-0500-0000071B0000}"/>
            </a:ext>
          </a:extLst>
        </xdr:cNvPr>
        <xdr:cNvSpPr>
          <a:spLocks noChangeShapeType="1"/>
        </xdr:cNvSpPr>
      </xdr:nvSpPr>
      <xdr:spPr bwMode="auto">
        <a:xfrm>
          <a:off x="9344025" y="23183850"/>
          <a:ext cx="1314450" cy="666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57150</xdr:colOff>
      <xdr:row>78</xdr:row>
      <xdr:rowOff>95250</xdr:rowOff>
    </xdr:from>
    <xdr:to>
      <xdr:col>12</xdr:col>
      <xdr:colOff>800100</xdr:colOff>
      <xdr:row>79</xdr:row>
      <xdr:rowOff>104775</xdr:rowOff>
    </xdr:to>
    <xdr:pic>
      <xdr:nvPicPr>
        <xdr:cNvPr id="6920" name="Picture 268">
          <a:extLst>
            <a:ext uri="{FF2B5EF4-FFF2-40B4-BE49-F238E27FC236}">
              <a16:creationId xmlns:a16="http://schemas.microsoft.com/office/drawing/2014/main" id="{00000000-0008-0000-0500-000008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2507" t="62579" r="48950" b="29893"/>
        <a:stretch>
          <a:fillRect/>
        </a:stretch>
      </xdr:blipFill>
      <xdr:spPr bwMode="auto">
        <a:xfrm rot="1566905">
          <a:off x="9705975" y="23383875"/>
          <a:ext cx="7429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457200</xdr:colOff>
      <xdr:row>79</xdr:row>
      <xdr:rowOff>247650</xdr:rowOff>
    </xdr:from>
    <xdr:to>
      <xdr:col>12</xdr:col>
      <xdr:colOff>838200</xdr:colOff>
      <xdr:row>79</xdr:row>
      <xdr:rowOff>447675</xdr:rowOff>
    </xdr:to>
    <xdr:sp macro="" textlink="">
      <xdr:nvSpPr>
        <xdr:cNvPr id="6921" name="Line 269">
          <a:extLst>
            <a:ext uri="{FF2B5EF4-FFF2-40B4-BE49-F238E27FC236}">
              <a16:creationId xmlns:a16="http://schemas.microsoft.com/office/drawing/2014/main" id="{00000000-0008-0000-0500-0000091B0000}"/>
            </a:ext>
          </a:extLst>
        </xdr:cNvPr>
        <xdr:cNvSpPr>
          <a:spLocks noChangeShapeType="1"/>
        </xdr:cNvSpPr>
      </xdr:nvSpPr>
      <xdr:spPr bwMode="auto">
        <a:xfrm>
          <a:off x="10106025" y="23736300"/>
          <a:ext cx="381000"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523875</xdr:colOff>
      <xdr:row>79</xdr:row>
      <xdr:rowOff>219075</xdr:rowOff>
    </xdr:from>
    <xdr:to>
      <xdr:col>12</xdr:col>
      <xdr:colOff>828675</xdr:colOff>
      <xdr:row>79</xdr:row>
      <xdr:rowOff>381000</xdr:rowOff>
    </xdr:to>
    <xdr:pic>
      <xdr:nvPicPr>
        <xdr:cNvPr id="6922" name="Picture 270">
          <a:extLst>
            <a:ext uri="{FF2B5EF4-FFF2-40B4-BE49-F238E27FC236}">
              <a16:creationId xmlns:a16="http://schemas.microsoft.com/office/drawing/2014/main" id="{00000000-0008-0000-0500-00000A1B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59142" t="55359" r="32938" b="38484"/>
        <a:stretch>
          <a:fillRect/>
        </a:stretch>
      </xdr:blipFill>
      <xdr:spPr bwMode="auto">
        <a:xfrm rot="1699195">
          <a:off x="10172700" y="23707725"/>
          <a:ext cx="30480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104775</xdr:colOff>
      <xdr:row>79</xdr:row>
      <xdr:rowOff>438150</xdr:rowOff>
    </xdr:from>
    <xdr:to>
      <xdr:col>12</xdr:col>
      <xdr:colOff>723900</xdr:colOff>
      <xdr:row>79</xdr:row>
      <xdr:rowOff>781050</xdr:rowOff>
    </xdr:to>
    <xdr:sp macro="" textlink="">
      <xdr:nvSpPr>
        <xdr:cNvPr id="6923" name="Line 271">
          <a:extLst>
            <a:ext uri="{FF2B5EF4-FFF2-40B4-BE49-F238E27FC236}">
              <a16:creationId xmlns:a16="http://schemas.microsoft.com/office/drawing/2014/main" id="{00000000-0008-0000-0500-00000B1B0000}"/>
            </a:ext>
          </a:extLst>
        </xdr:cNvPr>
        <xdr:cNvSpPr>
          <a:spLocks noChangeShapeType="1"/>
        </xdr:cNvSpPr>
      </xdr:nvSpPr>
      <xdr:spPr bwMode="auto">
        <a:xfrm flipH="1" flipV="1">
          <a:off x="9753600" y="23926800"/>
          <a:ext cx="619125" cy="3429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28575</xdr:colOff>
      <xdr:row>79</xdr:row>
      <xdr:rowOff>866775</xdr:rowOff>
    </xdr:from>
    <xdr:to>
      <xdr:col>11</xdr:col>
      <xdr:colOff>742950</xdr:colOff>
      <xdr:row>80</xdr:row>
      <xdr:rowOff>304800</xdr:rowOff>
    </xdr:to>
    <xdr:sp macro="" textlink="">
      <xdr:nvSpPr>
        <xdr:cNvPr id="6924" name="Line 272">
          <a:extLst>
            <a:ext uri="{FF2B5EF4-FFF2-40B4-BE49-F238E27FC236}">
              <a16:creationId xmlns:a16="http://schemas.microsoft.com/office/drawing/2014/main" id="{00000000-0008-0000-0500-00000C1B0000}"/>
            </a:ext>
          </a:extLst>
        </xdr:cNvPr>
        <xdr:cNvSpPr>
          <a:spLocks noChangeShapeType="1"/>
        </xdr:cNvSpPr>
      </xdr:nvSpPr>
      <xdr:spPr bwMode="auto">
        <a:xfrm flipH="1" flipV="1">
          <a:off x="8867775" y="24355425"/>
          <a:ext cx="714375" cy="4000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733425</xdr:colOff>
      <xdr:row>79</xdr:row>
      <xdr:rowOff>790575</xdr:rowOff>
    </xdr:from>
    <xdr:to>
      <xdr:col>12</xdr:col>
      <xdr:colOff>733425</xdr:colOff>
      <xdr:row>80</xdr:row>
      <xdr:rowOff>285750</xdr:rowOff>
    </xdr:to>
    <xdr:sp macro="" textlink="">
      <xdr:nvSpPr>
        <xdr:cNvPr id="6925" name="Line 273">
          <a:extLst>
            <a:ext uri="{FF2B5EF4-FFF2-40B4-BE49-F238E27FC236}">
              <a16:creationId xmlns:a16="http://schemas.microsoft.com/office/drawing/2014/main" id="{00000000-0008-0000-0500-00000D1B0000}"/>
            </a:ext>
          </a:extLst>
        </xdr:cNvPr>
        <xdr:cNvSpPr>
          <a:spLocks noChangeShapeType="1"/>
        </xdr:cNvSpPr>
      </xdr:nvSpPr>
      <xdr:spPr bwMode="auto">
        <a:xfrm flipV="1">
          <a:off x="9572625" y="24279225"/>
          <a:ext cx="809625" cy="4572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161925</xdr:colOff>
      <xdr:row>79</xdr:row>
      <xdr:rowOff>866775</xdr:rowOff>
    </xdr:from>
    <xdr:to>
      <xdr:col>12</xdr:col>
      <xdr:colOff>485775</xdr:colOff>
      <xdr:row>80</xdr:row>
      <xdr:rowOff>76200</xdr:rowOff>
    </xdr:to>
    <xdr:pic>
      <xdr:nvPicPr>
        <xdr:cNvPr id="6926" name="Picture 274">
          <a:extLst>
            <a:ext uri="{FF2B5EF4-FFF2-40B4-BE49-F238E27FC236}">
              <a16:creationId xmlns:a16="http://schemas.microsoft.com/office/drawing/2014/main" id="{00000000-0008-0000-0500-00000E1B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60512" t="55351" r="31079" b="38121"/>
        <a:stretch>
          <a:fillRect/>
        </a:stretch>
      </xdr:blipFill>
      <xdr:spPr bwMode="auto">
        <a:xfrm rot="-2021404">
          <a:off x="9810750" y="24355425"/>
          <a:ext cx="323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600075</xdr:colOff>
      <xdr:row>79</xdr:row>
      <xdr:rowOff>571500</xdr:rowOff>
    </xdr:from>
    <xdr:to>
      <xdr:col>10</xdr:col>
      <xdr:colOff>104775</xdr:colOff>
      <xdr:row>79</xdr:row>
      <xdr:rowOff>762000</xdr:rowOff>
    </xdr:to>
    <xdr:pic>
      <xdr:nvPicPr>
        <xdr:cNvPr id="6927" name="Picture 275">
          <a:extLst>
            <a:ext uri="{FF2B5EF4-FFF2-40B4-BE49-F238E27FC236}">
              <a16:creationId xmlns:a16="http://schemas.microsoft.com/office/drawing/2014/main" id="{00000000-0008-0000-0500-00000F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98211">
          <a:off x="7362825" y="24060150"/>
          <a:ext cx="3143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533400</xdr:colOff>
      <xdr:row>79</xdr:row>
      <xdr:rowOff>561975</xdr:rowOff>
    </xdr:from>
    <xdr:to>
      <xdr:col>9</xdr:col>
      <xdr:colOff>704850</xdr:colOff>
      <xdr:row>79</xdr:row>
      <xdr:rowOff>647700</xdr:rowOff>
    </xdr:to>
    <xdr:sp macro="" textlink="">
      <xdr:nvSpPr>
        <xdr:cNvPr id="6928" name="Line 276">
          <a:extLst>
            <a:ext uri="{FF2B5EF4-FFF2-40B4-BE49-F238E27FC236}">
              <a16:creationId xmlns:a16="http://schemas.microsoft.com/office/drawing/2014/main" id="{00000000-0008-0000-0500-0000101B0000}"/>
            </a:ext>
          </a:extLst>
        </xdr:cNvPr>
        <xdr:cNvSpPr>
          <a:spLocks noChangeShapeType="1"/>
        </xdr:cNvSpPr>
      </xdr:nvSpPr>
      <xdr:spPr bwMode="auto">
        <a:xfrm flipV="1">
          <a:off x="7296150" y="24050625"/>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79</xdr:row>
      <xdr:rowOff>714375</xdr:rowOff>
    </xdr:from>
    <xdr:to>
      <xdr:col>10</xdr:col>
      <xdr:colOff>247650</xdr:colOff>
      <xdr:row>79</xdr:row>
      <xdr:rowOff>828675</xdr:rowOff>
    </xdr:to>
    <xdr:sp macro="" textlink="">
      <xdr:nvSpPr>
        <xdr:cNvPr id="6929" name="Line 277">
          <a:extLst>
            <a:ext uri="{FF2B5EF4-FFF2-40B4-BE49-F238E27FC236}">
              <a16:creationId xmlns:a16="http://schemas.microsoft.com/office/drawing/2014/main" id="{00000000-0008-0000-0500-0000111B0000}"/>
            </a:ext>
          </a:extLst>
        </xdr:cNvPr>
        <xdr:cNvSpPr>
          <a:spLocks noChangeShapeType="1"/>
        </xdr:cNvSpPr>
      </xdr:nvSpPr>
      <xdr:spPr bwMode="auto">
        <a:xfrm flipV="1">
          <a:off x="7581900" y="24203025"/>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552450</xdr:colOff>
      <xdr:row>79</xdr:row>
      <xdr:rowOff>647700</xdr:rowOff>
    </xdr:from>
    <xdr:to>
      <xdr:col>10</xdr:col>
      <xdr:colOff>28575</xdr:colOff>
      <xdr:row>79</xdr:row>
      <xdr:rowOff>809625</xdr:rowOff>
    </xdr:to>
    <xdr:sp macro="" textlink="">
      <xdr:nvSpPr>
        <xdr:cNvPr id="6930" name="Line 278">
          <a:extLst>
            <a:ext uri="{FF2B5EF4-FFF2-40B4-BE49-F238E27FC236}">
              <a16:creationId xmlns:a16="http://schemas.microsoft.com/office/drawing/2014/main" id="{00000000-0008-0000-0500-0000121B0000}"/>
            </a:ext>
          </a:extLst>
        </xdr:cNvPr>
        <xdr:cNvSpPr>
          <a:spLocks noChangeShapeType="1"/>
        </xdr:cNvSpPr>
      </xdr:nvSpPr>
      <xdr:spPr bwMode="auto">
        <a:xfrm>
          <a:off x="7315200" y="24136350"/>
          <a:ext cx="285750" cy="161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657225</xdr:colOff>
      <xdr:row>79</xdr:row>
      <xdr:rowOff>323850</xdr:rowOff>
    </xdr:from>
    <xdr:to>
      <xdr:col>10</xdr:col>
      <xdr:colOff>847725</xdr:colOff>
      <xdr:row>79</xdr:row>
      <xdr:rowOff>533400</xdr:rowOff>
    </xdr:to>
    <xdr:pic>
      <xdr:nvPicPr>
        <xdr:cNvPr id="6931" name="Picture 279">
          <a:extLst>
            <a:ext uri="{FF2B5EF4-FFF2-40B4-BE49-F238E27FC236}">
              <a16:creationId xmlns:a16="http://schemas.microsoft.com/office/drawing/2014/main" id="{00000000-0008-0000-0500-000013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8229600" y="2381250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1190625</xdr:colOff>
      <xdr:row>78</xdr:row>
      <xdr:rowOff>161925</xdr:rowOff>
    </xdr:from>
    <xdr:to>
      <xdr:col>11</xdr:col>
      <xdr:colOff>142875</xdr:colOff>
      <xdr:row>79</xdr:row>
      <xdr:rowOff>333375</xdr:rowOff>
    </xdr:to>
    <xdr:pic>
      <xdr:nvPicPr>
        <xdr:cNvPr id="6932" name="Picture 280">
          <a:extLst>
            <a:ext uri="{FF2B5EF4-FFF2-40B4-BE49-F238E27FC236}">
              <a16:creationId xmlns:a16="http://schemas.microsoft.com/office/drawing/2014/main" id="{00000000-0008-0000-0500-000014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8763000" y="2345055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66675</xdr:colOff>
      <xdr:row>79</xdr:row>
      <xdr:rowOff>466725</xdr:rowOff>
    </xdr:from>
    <xdr:to>
      <xdr:col>10</xdr:col>
      <xdr:colOff>361950</xdr:colOff>
      <xdr:row>79</xdr:row>
      <xdr:rowOff>714375</xdr:rowOff>
    </xdr:to>
    <xdr:pic>
      <xdr:nvPicPr>
        <xdr:cNvPr id="6933" name="Picture 281">
          <a:extLst>
            <a:ext uri="{FF2B5EF4-FFF2-40B4-BE49-F238E27FC236}">
              <a16:creationId xmlns:a16="http://schemas.microsoft.com/office/drawing/2014/main" id="{00000000-0008-0000-0500-000015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7639050" y="23955375"/>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209550</xdr:colOff>
      <xdr:row>78</xdr:row>
      <xdr:rowOff>47625</xdr:rowOff>
    </xdr:from>
    <xdr:to>
      <xdr:col>11</xdr:col>
      <xdr:colOff>514350</xdr:colOff>
      <xdr:row>79</xdr:row>
      <xdr:rowOff>85725</xdr:rowOff>
    </xdr:to>
    <xdr:pic>
      <xdr:nvPicPr>
        <xdr:cNvPr id="6934" name="Picture 282">
          <a:extLst>
            <a:ext uri="{FF2B5EF4-FFF2-40B4-BE49-F238E27FC236}">
              <a16:creationId xmlns:a16="http://schemas.microsoft.com/office/drawing/2014/main" id="{00000000-0008-0000-0500-000016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9048750" y="2333625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533400</xdr:colOff>
      <xdr:row>79</xdr:row>
      <xdr:rowOff>571500</xdr:rowOff>
    </xdr:from>
    <xdr:to>
      <xdr:col>11</xdr:col>
      <xdr:colOff>781050</xdr:colOff>
      <xdr:row>79</xdr:row>
      <xdr:rowOff>819150</xdr:rowOff>
    </xdr:to>
    <xdr:pic>
      <xdr:nvPicPr>
        <xdr:cNvPr id="6935" name="Picture 283">
          <a:extLst>
            <a:ext uri="{FF2B5EF4-FFF2-40B4-BE49-F238E27FC236}">
              <a16:creationId xmlns:a16="http://schemas.microsoft.com/office/drawing/2014/main" id="{00000000-0008-0000-0500-000017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69353" t="43413" r="26607" b="50723"/>
        <a:stretch>
          <a:fillRect/>
        </a:stretch>
      </xdr:blipFill>
      <xdr:spPr bwMode="auto">
        <a:xfrm>
          <a:off x="9372600" y="2406015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1038225</xdr:colOff>
      <xdr:row>79</xdr:row>
      <xdr:rowOff>104775</xdr:rowOff>
    </xdr:from>
    <xdr:to>
      <xdr:col>10</xdr:col>
      <xdr:colOff>1171575</xdr:colOff>
      <xdr:row>79</xdr:row>
      <xdr:rowOff>371475</xdr:rowOff>
    </xdr:to>
    <xdr:pic>
      <xdr:nvPicPr>
        <xdr:cNvPr id="6936" name="Picture 284">
          <a:extLst>
            <a:ext uri="{FF2B5EF4-FFF2-40B4-BE49-F238E27FC236}">
              <a16:creationId xmlns:a16="http://schemas.microsoft.com/office/drawing/2014/main" id="{00000000-0008-0000-0500-000018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41209" t="59906" r="57022" b="35060"/>
        <a:stretch>
          <a:fillRect/>
        </a:stretch>
      </xdr:blipFill>
      <xdr:spPr bwMode="auto">
        <a:xfrm>
          <a:off x="8610600" y="23593425"/>
          <a:ext cx="133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409575</xdr:colOff>
      <xdr:row>51</xdr:row>
      <xdr:rowOff>180975</xdr:rowOff>
    </xdr:from>
    <xdr:to>
      <xdr:col>16</xdr:col>
      <xdr:colOff>333375</xdr:colOff>
      <xdr:row>53</xdr:row>
      <xdr:rowOff>28575</xdr:rowOff>
    </xdr:to>
    <xdr:pic>
      <xdr:nvPicPr>
        <xdr:cNvPr id="6937" name="Picture 285">
          <a:extLst>
            <a:ext uri="{FF2B5EF4-FFF2-40B4-BE49-F238E27FC236}">
              <a16:creationId xmlns:a16="http://schemas.microsoft.com/office/drawing/2014/main" id="{00000000-0008-0000-0500-000019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2507" t="30922" r="48950" b="60016"/>
        <a:stretch>
          <a:fillRect/>
        </a:stretch>
      </xdr:blipFill>
      <xdr:spPr bwMode="auto">
        <a:xfrm rot="1359005">
          <a:off x="12944475" y="15173325"/>
          <a:ext cx="7334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47625</xdr:colOff>
      <xdr:row>79</xdr:row>
      <xdr:rowOff>476250</xdr:rowOff>
    </xdr:from>
    <xdr:to>
      <xdr:col>5</xdr:col>
      <xdr:colOff>285750</xdr:colOff>
      <xdr:row>79</xdr:row>
      <xdr:rowOff>619125</xdr:rowOff>
    </xdr:to>
    <xdr:sp macro="" textlink="">
      <xdr:nvSpPr>
        <xdr:cNvPr id="6938" name="Line 299">
          <a:extLst>
            <a:ext uri="{FF2B5EF4-FFF2-40B4-BE49-F238E27FC236}">
              <a16:creationId xmlns:a16="http://schemas.microsoft.com/office/drawing/2014/main" id="{00000000-0008-0000-0500-00001A1B0000}"/>
            </a:ext>
          </a:extLst>
        </xdr:cNvPr>
        <xdr:cNvSpPr>
          <a:spLocks noChangeShapeType="1"/>
        </xdr:cNvSpPr>
      </xdr:nvSpPr>
      <xdr:spPr bwMode="auto">
        <a:xfrm flipH="1" flipV="1">
          <a:off x="3524250" y="23964900"/>
          <a:ext cx="2381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38100</xdr:colOff>
      <xdr:row>79</xdr:row>
      <xdr:rowOff>333375</xdr:rowOff>
    </xdr:from>
    <xdr:to>
      <xdr:col>13</xdr:col>
      <xdr:colOff>323850</xdr:colOff>
      <xdr:row>79</xdr:row>
      <xdr:rowOff>504825</xdr:rowOff>
    </xdr:to>
    <xdr:sp macro="" textlink="">
      <xdr:nvSpPr>
        <xdr:cNvPr id="6939" name="Line 517">
          <a:extLst>
            <a:ext uri="{FF2B5EF4-FFF2-40B4-BE49-F238E27FC236}">
              <a16:creationId xmlns:a16="http://schemas.microsoft.com/office/drawing/2014/main" id="{00000000-0008-0000-0500-00001B1B0000}"/>
            </a:ext>
          </a:extLst>
        </xdr:cNvPr>
        <xdr:cNvSpPr>
          <a:spLocks noChangeShapeType="1"/>
        </xdr:cNvSpPr>
      </xdr:nvSpPr>
      <xdr:spPr bwMode="auto">
        <a:xfrm flipH="1" flipV="1">
          <a:off x="10944225" y="23822025"/>
          <a:ext cx="285750" cy="1714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742950</xdr:colOff>
      <xdr:row>76</xdr:row>
      <xdr:rowOff>66675</xdr:rowOff>
    </xdr:from>
    <xdr:to>
      <xdr:col>15</xdr:col>
      <xdr:colOff>304800</xdr:colOff>
      <xdr:row>77</xdr:row>
      <xdr:rowOff>171450</xdr:rowOff>
    </xdr:to>
    <xdr:sp macro="" textlink="">
      <xdr:nvSpPr>
        <xdr:cNvPr id="6940" name="Line 518">
          <a:extLst>
            <a:ext uri="{FF2B5EF4-FFF2-40B4-BE49-F238E27FC236}">
              <a16:creationId xmlns:a16="http://schemas.microsoft.com/office/drawing/2014/main" id="{00000000-0008-0000-0500-00001C1B0000}"/>
            </a:ext>
          </a:extLst>
        </xdr:cNvPr>
        <xdr:cNvSpPr>
          <a:spLocks noChangeShapeType="1"/>
        </xdr:cNvSpPr>
      </xdr:nvSpPr>
      <xdr:spPr bwMode="auto">
        <a:xfrm flipH="1" flipV="1">
          <a:off x="12458700" y="23021925"/>
          <a:ext cx="381000" cy="2381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381000</xdr:colOff>
      <xdr:row>79</xdr:row>
      <xdr:rowOff>276225</xdr:rowOff>
    </xdr:from>
    <xdr:to>
      <xdr:col>13</xdr:col>
      <xdr:colOff>561975</xdr:colOff>
      <xdr:row>79</xdr:row>
      <xdr:rowOff>390525</xdr:rowOff>
    </xdr:to>
    <xdr:sp macro="" textlink="">
      <xdr:nvSpPr>
        <xdr:cNvPr id="6941" name="Line 519">
          <a:extLst>
            <a:ext uri="{FF2B5EF4-FFF2-40B4-BE49-F238E27FC236}">
              <a16:creationId xmlns:a16="http://schemas.microsoft.com/office/drawing/2014/main" id="{00000000-0008-0000-0500-00001D1B0000}"/>
            </a:ext>
          </a:extLst>
        </xdr:cNvPr>
        <xdr:cNvSpPr>
          <a:spLocks noChangeShapeType="1"/>
        </xdr:cNvSpPr>
      </xdr:nvSpPr>
      <xdr:spPr bwMode="auto">
        <a:xfrm flipH="1" flipV="1">
          <a:off x="11287125" y="23764875"/>
          <a:ext cx="18097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85725</xdr:colOff>
      <xdr:row>79</xdr:row>
      <xdr:rowOff>9525</xdr:rowOff>
    </xdr:from>
    <xdr:to>
      <xdr:col>14</xdr:col>
      <xdr:colOff>304800</xdr:colOff>
      <xdr:row>79</xdr:row>
      <xdr:rowOff>133350</xdr:rowOff>
    </xdr:to>
    <xdr:sp macro="" textlink="">
      <xdr:nvSpPr>
        <xdr:cNvPr id="6942" name="Line 520">
          <a:extLst>
            <a:ext uri="{FF2B5EF4-FFF2-40B4-BE49-F238E27FC236}">
              <a16:creationId xmlns:a16="http://schemas.microsoft.com/office/drawing/2014/main" id="{00000000-0008-0000-0500-00001E1B0000}"/>
            </a:ext>
          </a:extLst>
        </xdr:cNvPr>
        <xdr:cNvSpPr>
          <a:spLocks noChangeShapeType="1"/>
        </xdr:cNvSpPr>
      </xdr:nvSpPr>
      <xdr:spPr bwMode="auto">
        <a:xfrm flipH="1" flipV="1">
          <a:off x="11801475" y="23498175"/>
          <a:ext cx="2190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123825</xdr:colOff>
      <xdr:row>78</xdr:row>
      <xdr:rowOff>190500</xdr:rowOff>
    </xdr:from>
    <xdr:to>
      <xdr:col>14</xdr:col>
      <xdr:colOff>323850</xdr:colOff>
      <xdr:row>79</xdr:row>
      <xdr:rowOff>104775</xdr:rowOff>
    </xdr:to>
    <xdr:sp macro="" textlink="">
      <xdr:nvSpPr>
        <xdr:cNvPr id="6943" name="Line 521">
          <a:extLst>
            <a:ext uri="{FF2B5EF4-FFF2-40B4-BE49-F238E27FC236}">
              <a16:creationId xmlns:a16="http://schemas.microsoft.com/office/drawing/2014/main" id="{00000000-0008-0000-0500-00001F1B0000}"/>
            </a:ext>
          </a:extLst>
        </xdr:cNvPr>
        <xdr:cNvSpPr>
          <a:spLocks noChangeShapeType="1"/>
        </xdr:cNvSpPr>
      </xdr:nvSpPr>
      <xdr:spPr bwMode="auto">
        <a:xfrm flipH="1" flipV="1">
          <a:off x="11839575" y="23479125"/>
          <a:ext cx="2000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609600</xdr:colOff>
      <xdr:row>77</xdr:row>
      <xdr:rowOff>133350</xdr:rowOff>
    </xdr:from>
    <xdr:to>
      <xdr:col>15</xdr:col>
      <xdr:colOff>66675</xdr:colOff>
      <xdr:row>78</xdr:row>
      <xdr:rowOff>76200</xdr:rowOff>
    </xdr:to>
    <xdr:sp macro="" textlink="">
      <xdr:nvSpPr>
        <xdr:cNvPr id="6944" name="Line 522">
          <a:extLst>
            <a:ext uri="{FF2B5EF4-FFF2-40B4-BE49-F238E27FC236}">
              <a16:creationId xmlns:a16="http://schemas.microsoft.com/office/drawing/2014/main" id="{00000000-0008-0000-0500-0000201B0000}"/>
            </a:ext>
          </a:extLst>
        </xdr:cNvPr>
        <xdr:cNvSpPr>
          <a:spLocks noChangeShapeType="1"/>
        </xdr:cNvSpPr>
      </xdr:nvSpPr>
      <xdr:spPr bwMode="auto">
        <a:xfrm flipH="1" flipV="1">
          <a:off x="12325350" y="23221950"/>
          <a:ext cx="2762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142875</xdr:colOff>
      <xdr:row>77</xdr:row>
      <xdr:rowOff>133350</xdr:rowOff>
    </xdr:from>
    <xdr:to>
      <xdr:col>14</xdr:col>
      <xdr:colOff>628650</xdr:colOff>
      <xdr:row>78</xdr:row>
      <xdr:rowOff>171450</xdr:rowOff>
    </xdr:to>
    <xdr:sp macro="" textlink="">
      <xdr:nvSpPr>
        <xdr:cNvPr id="6945" name="Line 523">
          <a:extLst>
            <a:ext uri="{FF2B5EF4-FFF2-40B4-BE49-F238E27FC236}">
              <a16:creationId xmlns:a16="http://schemas.microsoft.com/office/drawing/2014/main" id="{00000000-0008-0000-0500-0000211B0000}"/>
            </a:ext>
          </a:extLst>
        </xdr:cNvPr>
        <xdr:cNvSpPr>
          <a:spLocks noChangeShapeType="1"/>
        </xdr:cNvSpPr>
      </xdr:nvSpPr>
      <xdr:spPr bwMode="auto">
        <a:xfrm flipV="1">
          <a:off x="11858625" y="23221950"/>
          <a:ext cx="485775" cy="2381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371475</xdr:colOff>
      <xdr:row>79</xdr:row>
      <xdr:rowOff>9525</xdr:rowOff>
    </xdr:from>
    <xdr:to>
      <xdr:col>14</xdr:col>
      <xdr:colOff>76200</xdr:colOff>
      <xdr:row>79</xdr:row>
      <xdr:rowOff>266700</xdr:rowOff>
    </xdr:to>
    <xdr:sp macro="" textlink="">
      <xdr:nvSpPr>
        <xdr:cNvPr id="6946" name="Line 524">
          <a:extLst>
            <a:ext uri="{FF2B5EF4-FFF2-40B4-BE49-F238E27FC236}">
              <a16:creationId xmlns:a16="http://schemas.microsoft.com/office/drawing/2014/main" id="{00000000-0008-0000-0500-0000221B0000}"/>
            </a:ext>
          </a:extLst>
        </xdr:cNvPr>
        <xdr:cNvSpPr>
          <a:spLocks noChangeShapeType="1"/>
        </xdr:cNvSpPr>
      </xdr:nvSpPr>
      <xdr:spPr bwMode="auto">
        <a:xfrm flipV="1">
          <a:off x="11277600" y="23498175"/>
          <a:ext cx="514350" cy="257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38100</xdr:colOff>
      <xdr:row>76</xdr:row>
      <xdr:rowOff>76200</xdr:rowOff>
    </xdr:from>
    <xdr:to>
      <xdr:col>14</xdr:col>
      <xdr:colOff>752475</xdr:colOff>
      <xdr:row>79</xdr:row>
      <xdr:rowOff>276225</xdr:rowOff>
    </xdr:to>
    <xdr:sp macro="" textlink="">
      <xdr:nvSpPr>
        <xdr:cNvPr id="6947" name="Line 525">
          <a:extLst>
            <a:ext uri="{FF2B5EF4-FFF2-40B4-BE49-F238E27FC236}">
              <a16:creationId xmlns:a16="http://schemas.microsoft.com/office/drawing/2014/main" id="{00000000-0008-0000-0500-0000231B0000}"/>
            </a:ext>
          </a:extLst>
        </xdr:cNvPr>
        <xdr:cNvSpPr>
          <a:spLocks noChangeShapeType="1"/>
        </xdr:cNvSpPr>
      </xdr:nvSpPr>
      <xdr:spPr bwMode="auto">
        <a:xfrm flipV="1">
          <a:off x="10944225" y="23031450"/>
          <a:ext cx="1524000" cy="7334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609600</xdr:colOff>
      <xdr:row>77</xdr:row>
      <xdr:rowOff>161925</xdr:rowOff>
    </xdr:from>
    <xdr:to>
      <xdr:col>14</xdr:col>
      <xdr:colOff>190500</xdr:colOff>
      <xdr:row>78</xdr:row>
      <xdr:rowOff>142875</xdr:rowOff>
    </xdr:to>
    <xdr:pic>
      <xdr:nvPicPr>
        <xdr:cNvPr id="6948" name="Picture 526">
          <a:extLst>
            <a:ext uri="{FF2B5EF4-FFF2-40B4-BE49-F238E27FC236}">
              <a16:creationId xmlns:a16="http://schemas.microsoft.com/office/drawing/2014/main" id="{00000000-0008-0000-0500-0000241B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38300" t="45692" r="51736" b="47519"/>
        <a:stretch>
          <a:fillRect/>
        </a:stretch>
      </xdr:blipFill>
      <xdr:spPr bwMode="auto">
        <a:xfrm rot="-1604446">
          <a:off x="11515725" y="23250525"/>
          <a:ext cx="390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590550</xdr:colOff>
      <xdr:row>77</xdr:row>
      <xdr:rowOff>9525</xdr:rowOff>
    </xdr:from>
    <xdr:to>
      <xdr:col>15</xdr:col>
      <xdr:colOff>114300</xdr:colOff>
      <xdr:row>77</xdr:row>
      <xdr:rowOff>190500</xdr:rowOff>
    </xdr:to>
    <xdr:pic>
      <xdr:nvPicPr>
        <xdr:cNvPr id="6949" name="Picture 527">
          <a:extLst>
            <a:ext uri="{FF2B5EF4-FFF2-40B4-BE49-F238E27FC236}">
              <a16:creationId xmlns:a16="http://schemas.microsoft.com/office/drawing/2014/main" id="{00000000-0008-0000-0500-000025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811354">
          <a:off x="12306300" y="23098125"/>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438150</xdr:colOff>
      <xdr:row>78</xdr:row>
      <xdr:rowOff>190500</xdr:rowOff>
    </xdr:from>
    <xdr:to>
      <xdr:col>13</xdr:col>
      <xdr:colOff>771525</xdr:colOff>
      <xdr:row>79</xdr:row>
      <xdr:rowOff>190500</xdr:rowOff>
    </xdr:to>
    <xdr:pic>
      <xdr:nvPicPr>
        <xdr:cNvPr id="6950" name="Picture 528">
          <a:extLst>
            <a:ext uri="{FF2B5EF4-FFF2-40B4-BE49-F238E27FC236}">
              <a16:creationId xmlns:a16="http://schemas.microsoft.com/office/drawing/2014/main" id="{00000000-0008-0000-0500-000026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11344275" y="23479125"/>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180975</xdr:colOff>
      <xdr:row>77</xdr:row>
      <xdr:rowOff>114300</xdr:rowOff>
    </xdr:from>
    <xdr:to>
      <xdr:col>14</xdr:col>
      <xdr:colOff>514350</xdr:colOff>
      <xdr:row>78</xdr:row>
      <xdr:rowOff>114300</xdr:rowOff>
    </xdr:to>
    <xdr:pic>
      <xdr:nvPicPr>
        <xdr:cNvPr id="6951" name="Picture 529">
          <a:extLst>
            <a:ext uri="{FF2B5EF4-FFF2-40B4-BE49-F238E27FC236}">
              <a16:creationId xmlns:a16="http://schemas.microsoft.com/office/drawing/2014/main" id="{00000000-0008-0000-0500-000027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11896725" y="23202900"/>
          <a:ext cx="3333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704850</xdr:colOff>
      <xdr:row>77</xdr:row>
      <xdr:rowOff>66675</xdr:rowOff>
    </xdr:from>
    <xdr:to>
      <xdr:col>15</xdr:col>
      <xdr:colOff>123825</xdr:colOff>
      <xdr:row>77</xdr:row>
      <xdr:rowOff>180975</xdr:rowOff>
    </xdr:to>
    <xdr:sp macro="" textlink="">
      <xdr:nvSpPr>
        <xdr:cNvPr id="6952" name="Line 530">
          <a:extLst>
            <a:ext uri="{FF2B5EF4-FFF2-40B4-BE49-F238E27FC236}">
              <a16:creationId xmlns:a16="http://schemas.microsoft.com/office/drawing/2014/main" id="{00000000-0008-0000-0500-0000281B0000}"/>
            </a:ext>
          </a:extLst>
        </xdr:cNvPr>
        <xdr:cNvSpPr>
          <a:spLocks noChangeShapeType="1"/>
        </xdr:cNvSpPr>
      </xdr:nvSpPr>
      <xdr:spPr bwMode="auto">
        <a:xfrm flipV="1">
          <a:off x="12420600" y="23155275"/>
          <a:ext cx="238125"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200025</xdr:colOff>
      <xdr:row>79</xdr:row>
      <xdr:rowOff>304800</xdr:rowOff>
    </xdr:from>
    <xdr:to>
      <xdr:col>13</xdr:col>
      <xdr:colOff>428625</xdr:colOff>
      <xdr:row>79</xdr:row>
      <xdr:rowOff>419100</xdr:rowOff>
    </xdr:to>
    <xdr:sp macro="" textlink="">
      <xdr:nvSpPr>
        <xdr:cNvPr id="6953" name="Line 531">
          <a:extLst>
            <a:ext uri="{FF2B5EF4-FFF2-40B4-BE49-F238E27FC236}">
              <a16:creationId xmlns:a16="http://schemas.microsoft.com/office/drawing/2014/main" id="{00000000-0008-0000-0500-0000291B0000}"/>
            </a:ext>
          </a:extLst>
        </xdr:cNvPr>
        <xdr:cNvSpPr>
          <a:spLocks noChangeShapeType="1"/>
        </xdr:cNvSpPr>
      </xdr:nvSpPr>
      <xdr:spPr bwMode="auto">
        <a:xfrm flipV="1">
          <a:off x="11106150" y="23793450"/>
          <a:ext cx="228600"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95250</xdr:colOff>
      <xdr:row>79</xdr:row>
      <xdr:rowOff>228600</xdr:rowOff>
    </xdr:from>
    <xdr:to>
      <xdr:col>13</xdr:col>
      <xdr:colOff>438150</xdr:colOff>
      <xdr:row>79</xdr:row>
      <xdr:rowOff>409575</xdr:rowOff>
    </xdr:to>
    <xdr:pic>
      <xdr:nvPicPr>
        <xdr:cNvPr id="6954" name="Picture 532">
          <a:extLst>
            <a:ext uri="{FF2B5EF4-FFF2-40B4-BE49-F238E27FC236}">
              <a16:creationId xmlns:a16="http://schemas.microsoft.com/office/drawing/2014/main" id="{00000000-0008-0000-0500-00002A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811354">
          <a:off x="11001375" y="2371725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79</xdr:row>
      <xdr:rowOff>542925</xdr:rowOff>
    </xdr:from>
    <xdr:to>
      <xdr:col>13</xdr:col>
      <xdr:colOff>533400</xdr:colOff>
      <xdr:row>79</xdr:row>
      <xdr:rowOff>733425</xdr:rowOff>
    </xdr:to>
    <xdr:pic>
      <xdr:nvPicPr>
        <xdr:cNvPr id="6955" name="Picture 533">
          <a:extLst>
            <a:ext uri="{FF2B5EF4-FFF2-40B4-BE49-F238E27FC236}">
              <a16:creationId xmlns:a16="http://schemas.microsoft.com/office/drawing/2014/main" id="{00000000-0008-0000-0500-00002B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98211">
          <a:off x="11125200" y="24031575"/>
          <a:ext cx="3143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79</xdr:row>
      <xdr:rowOff>533400</xdr:rowOff>
    </xdr:from>
    <xdr:to>
      <xdr:col>13</xdr:col>
      <xdr:colOff>323850</xdr:colOff>
      <xdr:row>79</xdr:row>
      <xdr:rowOff>619125</xdr:rowOff>
    </xdr:to>
    <xdr:sp macro="" textlink="">
      <xdr:nvSpPr>
        <xdr:cNvPr id="6956" name="Line 534">
          <a:extLst>
            <a:ext uri="{FF2B5EF4-FFF2-40B4-BE49-F238E27FC236}">
              <a16:creationId xmlns:a16="http://schemas.microsoft.com/office/drawing/2014/main" id="{00000000-0008-0000-0500-00002C1B0000}"/>
            </a:ext>
          </a:extLst>
        </xdr:cNvPr>
        <xdr:cNvSpPr>
          <a:spLocks noChangeShapeType="1"/>
        </xdr:cNvSpPr>
      </xdr:nvSpPr>
      <xdr:spPr bwMode="auto">
        <a:xfrm flipV="1">
          <a:off x="11058525" y="24022050"/>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428625</xdr:colOff>
      <xdr:row>79</xdr:row>
      <xdr:rowOff>685800</xdr:rowOff>
    </xdr:from>
    <xdr:to>
      <xdr:col>13</xdr:col>
      <xdr:colOff>666750</xdr:colOff>
      <xdr:row>79</xdr:row>
      <xdr:rowOff>800100</xdr:rowOff>
    </xdr:to>
    <xdr:sp macro="" textlink="">
      <xdr:nvSpPr>
        <xdr:cNvPr id="6957" name="Line 535">
          <a:extLst>
            <a:ext uri="{FF2B5EF4-FFF2-40B4-BE49-F238E27FC236}">
              <a16:creationId xmlns:a16="http://schemas.microsoft.com/office/drawing/2014/main" id="{00000000-0008-0000-0500-00002D1B0000}"/>
            </a:ext>
          </a:extLst>
        </xdr:cNvPr>
        <xdr:cNvSpPr>
          <a:spLocks noChangeShapeType="1"/>
        </xdr:cNvSpPr>
      </xdr:nvSpPr>
      <xdr:spPr bwMode="auto">
        <a:xfrm flipV="1">
          <a:off x="11334750" y="24174450"/>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171450</xdr:colOff>
      <xdr:row>79</xdr:row>
      <xdr:rowOff>609600</xdr:rowOff>
    </xdr:from>
    <xdr:to>
      <xdr:col>13</xdr:col>
      <xdr:colOff>457200</xdr:colOff>
      <xdr:row>79</xdr:row>
      <xdr:rowOff>771525</xdr:rowOff>
    </xdr:to>
    <xdr:sp macro="" textlink="">
      <xdr:nvSpPr>
        <xdr:cNvPr id="6958" name="Line 536">
          <a:extLst>
            <a:ext uri="{FF2B5EF4-FFF2-40B4-BE49-F238E27FC236}">
              <a16:creationId xmlns:a16="http://schemas.microsoft.com/office/drawing/2014/main" id="{00000000-0008-0000-0500-00002E1B0000}"/>
            </a:ext>
          </a:extLst>
        </xdr:cNvPr>
        <xdr:cNvSpPr>
          <a:spLocks noChangeShapeType="1"/>
        </xdr:cNvSpPr>
      </xdr:nvSpPr>
      <xdr:spPr bwMode="auto">
        <a:xfrm>
          <a:off x="11077575" y="24098250"/>
          <a:ext cx="285750" cy="161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342900</xdr:colOff>
      <xdr:row>77</xdr:row>
      <xdr:rowOff>66675</xdr:rowOff>
    </xdr:from>
    <xdr:to>
      <xdr:col>15</xdr:col>
      <xdr:colOff>552450</xdr:colOff>
      <xdr:row>77</xdr:row>
      <xdr:rowOff>171450</xdr:rowOff>
    </xdr:to>
    <xdr:sp macro="" textlink="">
      <xdr:nvSpPr>
        <xdr:cNvPr id="6959" name="Line 537">
          <a:extLst>
            <a:ext uri="{FF2B5EF4-FFF2-40B4-BE49-F238E27FC236}">
              <a16:creationId xmlns:a16="http://schemas.microsoft.com/office/drawing/2014/main" id="{00000000-0008-0000-0500-00002F1B0000}"/>
            </a:ext>
          </a:extLst>
        </xdr:cNvPr>
        <xdr:cNvSpPr>
          <a:spLocks noChangeShapeType="1"/>
        </xdr:cNvSpPr>
      </xdr:nvSpPr>
      <xdr:spPr bwMode="auto">
        <a:xfrm flipV="1">
          <a:off x="12877800" y="23155275"/>
          <a:ext cx="2095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152400</xdr:colOff>
      <xdr:row>79</xdr:row>
      <xdr:rowOff>200025</xdr:rowOff>
    </xdr:from>
    <xdr:to>
      <xdr:col>16</xdr:col>
      <xdr:colOff>476250</xdr:colOff>
      <xdr:row>79</xdr:row>
      <xdr:rowOff>390525</xdr:rowOff>
    </xdr:to>
    <xdr:sp macro="" textlink="">
      <xdr:nvSpPr>
        <xdr:cNvPr id="6960" name="Line 538">
          <a:extLst>
            <a:ext uri="{FF2B5EF4-FFF2-40B4-BE49-F238E27FC236}">
              <a16:creationId xmlns:a16="http://schemas.microsoft.com/office/drawing/2014/main" id="{00000000-0008-0000-0500-0000301B0000}"/>
            </a:ext>
          </a:extLst>
        </xdr:cNvPr>
        <xdr:cNvSpPr>
          <a:spLocks noChangeShapeType="1"/>
        </xdr:cNvSpPr>
      </xdr:nvSpPr>
      <xdr:spPr bwMode="auto">
        <a:xfrm flipV="1">
          <a:off x="13496925" y="23688675"/>
          <a:ext cx="323850" cy="1905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390525</xdr:colOff>
      <xdr:row>79</xdr:row>
      <xdr:rowOff>276225</xdr:rowOff>
    </xdr:from>
    <xdr:to>
      <xdr:col>16</xdr:col>
      <xdr:colOff>828675</xdr:colOff>
      <xdr:row>79</xdr:row>
      <xdr:rowOff>504825</xdr:rowOff>
    </xdr:to>
    <xdr:sp macro="" textlink="">
      <xdr:nvSpPr>
        <xdr:cNvPr id="6961" name="Line 539">
          <a:extLst>
            <a:ext uri="{FF2B5EF4-FFF2-40B4-BE49-F238E27FC236}">
              <a16:creationId xmlns:a16="http://schemas.microsoft.com/office/drawing/2014/main" id="{00000000-0008-0000-0500-0000311B0000}"/>
            </a:ext>
          </a:extLst>
        </xdr:cNvPr>
        <xdr:cNvSpPr>
          <a:spLocks noChangeShapeType="1"/>
        </xdr:cNvSpPr>
      </xdr:nvSpPr>
      <xdr:spPr bwMode="auto">
        <a:xfrm flipV="1">
          <a:off x="13735050" y="23764875"/>
          <a:ext cx="438150" cy="2286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390525</xdr:colOff>
      <xdr:row>77</xdr:row>
      <xdr:rowOff>152400</xdr:rowOff>
    </xdr:from>
    <xdr:to>
      <xdr:col>16</xdr:col>
      <xdr:colOff>466725</xdr:colOff>
      <xdr:row>79</xdr:row>
      <xdr:rowOff>190500</xdr:rowOff>
    </xdr:to>
    <xdr:sp macro="" textlink="">
      <xdr:nvSpPr>
        <xdr:cNvPr id="6962" name="Line 540">
          <a:extLst>
            <a:ext uri="{FF2B5EF4-FFF2-40B4-BE49-F238E27FC236}">
              <a16:creationId xmlns:a16="http://schemas.microsoft.com/office/drawing/2014/main" id="{00000000-0008-0000-0500-0000321B0000}"/>
            </a:ext>
          </a:extLst>
        </xdr:cNvPr>
        <xdr:cNvSpPr>
          <a:spLocks noChangeShapeType="1"/>
        </xdr:cNvSpPr>
      </xdr:nvSpPr>
      <xdr:spPr bwMode="auto">
        <a:xfrm>
          <a:off x="12925425" y="23241000"/>
          <a:ext cx="885825" cy="4381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542925</xdr:colOff>
      <xdr:row>78</xdr:row>
      <xdr:rowOff>47625</xdr:rowOff>
    </xdr:from>
    <xdr:to>
      <xdr:col>16</xdr:col>
      <xdr:colOff>352425</xdr:colOff>
      <xdr:row>78</xdr:row>
      <xdr:rowOff>190500</xdr:rowOff>
    </xdr:to>
    <xdr:pic>
      <xdr:nvPicPr>
        <xdr:cNvPr id="6963" name="Picture 541">
          <a:extLst>
            <a:ext uri="{FF2B5EF4-FFF2-40B4-BE49-F238E27FC236}">
              <a16:creationId xmlns:a16="http://schemas.microsoft.com/office/drawing/2014/main" id="{00000000-0008-0000-0500-000033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467400">
          <a:off x="13077825" y="23336250"/>
          <a:ext cx="6191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476250</xdr:colOff>
      <xdr:row>79</xdr:row>
      <xdr:rowOff>209550</xdr:rowOff>
    </xdr:from>
    <xdr:to>
      <xdr:col>16</xdr:col>
      <xdr:colOff>714375</xdr:colOff>
      <xdr:row>79</xdr:row>
      <xdr:rowOff>323850</xdr:rowOff>
    </xdr:to>
    <xdr:sp macro="" textlink="">
      <xdr:nvSpPr>
        <xdr:cNvPr id="6964" name="Line 542">
          <a:extLst>
            <a:ext uri="{FF2B5EF4-FFF2-40B4-BE49-F238E27FC236}">
              <a16:creationId xmlns:a16="http://schemas.microsoft.com/office/drawing/2014/main" id="{00000000-0008-0000-0500-0000341B0000}"/>
            </a:ext>
          </a:extLst>
        </xdr:cNvPr>
        <xdr:cNvSpPr>
          <a:spLocks noChangeShapeType="1"/>
        </xdr:cNvSpPr>
      </xdr:nvSpPr>
      <xdr:spPr bwMode="auto">
        <a:xfrm>
          <a:off x="13820775" y="23698200"/>
          <a:ext cx="238125"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476250</xdr:colOff>
      <xdr:row>79</xdr:row>
      <xdr:rowOff>133350</xdr:rowOff>
    </xdr:from>
    <xdr:to>
      <xdr:col>16</xdr:col>
      <xdr:colOff>819150</xdr:colOff>
      <xdr:row>79</xdr:row>
      <xdr:rowOff>314325</xdr:rowOff>
    </xdr:to>
    <xdr:pic>
      <xdr:nvPicPr>
        <xdr:cNvPr id="6965" name="Picture 543">
          <a:extLst>
            <a:ext uri="{FF2B5EF4-FFF2-40B4-BE49-F238E27FC236}">
              <a16:creationId xmlns:a16="http://schemas.microsoft.com/office/drawing/2014/main" id="{00000000-0008-0000-0500-000035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845369">
          <a:off x="13820775" y="23622000"/>
          <a:ext cx="342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561975</xdr:colOff>
      <xdr:row>77</xdr:row>
      <xdr:rowOff>76200</xdr:rowOff>
    </xdr:from>
    <xdr:to>
      <xdr:col>16</xdr:col>
      <xdr:colOff>809625</xdr:colOff>
      <xdr:row>79</xdr:row>
      <xdr:rowOff>200025</xdr:rowOff>
    </xdr:to>
    <xdr:sp macro="" textlink="">
      <xdr:nvSpPr>
        <xdr:cNvPr id="6966" name="Line 544">
          <a:extLst>
            <a:ext uri="{FF2B5EF4-FFF2-40B4-BE49-F238E27FC236}">
              <a16:creationId xmlns:a16="http://schemas.microsoft.com/office/drawing/2014/main" id="{00000000-0008-0000-0500-0000361B0000}"/>
            </a:ext>
          </a:extLst>
        </xdr:cNvPr>
        <xdr:cNvSpPr>
          <a:spLocks noChangeShapeType="1"/>
        </xdr:cNvSpPr>
      </xdr:nvSpPr>
      <xdr:spPr bwMode="auto">
        <a:xfrm>
          <a:off x="13096875" y="23164800"/>
          <a:ext cx="1057275" cy="523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400050</xdr:colOff>
      <xdr:row>79</xdr:row>
      <xdr:rowOff>523875</xdr:rowOff>
    </xdr:from>
    <xdr:to>
      <xdr:col>16</xdr:col>
      <xdr:colOff>819150</xdr:colOff>
      <xdr:row>79</xdr:row>
      <xdr:rowOff>742950</xdr:rowOff>
    </xdr:to>
    <xdr:sp macro="" textlink="">
      <xdr:nvSpPr>
        <xdr:cNvPr id="6967" name="Line 545">
          <a:extLst>
            <a:ext uri="{FF2B5EF4-FFF2-40B4-BE49-F238E27FC236}">
              <a16:creationId xmlns:a16="http://schemas.microsoft.com/office/drawing/2014/main" id="{00000000-0008-0000-0500-0000371B0000}"/>
            </a:ext>
          </a:extLst>
        </xdr:cNvPr>
        <xdr:cNvSpPr>
          <a:spLocks noChangeShapeType="1"/>
        </xdr:cNvSpPr>
      </xdr:nvSpPr>
      <xdr:spPr bwMode="auto">
        <a:xfrm flipH="1" flipV="1">
          <a:off x="13744575" y="24012525"/>
          <a:ext cx="419100" cy="2190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314325</xdr:colOff>
      <xdr:row>79</xdr:row>
      <xdr:rowOff>923925</xdr:rowOff>
    </xdr:from>
    <xdr:to>
      <xdr:col>15</xdr:col>
      <xdr:colOff>800100</xdr:colOff>
      <xdr:row>80</xdr:row>
      <xdr:rowOff>228600</xdr:rowOff>
    </xdr:to>
    <xdr:sp macro="" textlink="">
      <xdr:nvSpPr>
        <xdr:cNvPr id="6968" name="Line 546">
          <a:extLst>
            <a:ext uri="{FF2B5EF4-FFF2-40B4-BE49-F238E27FC236}">
              <a16:creationId xmlns:a16="http://schemas.microsoft.com/office/drawing/2014/main" id="{00000000-0008-0000-0500-0000381B0000}"/>
            </a:ext>
          </a:extLst>
        </xdr:cNvPr>
        <xdr:cNvSpPr>
          <a:spLocks noChangeShapeType="1"/>
        </xdr:cNvSpPr>
      </xdr:nvSpPr>
      <xdr:spPr bwMode="auto">
        <a:xfrm flipH="1" flipV="1">
          <a:off x="12849225" y="24412575"/>
          <a:ext cx="485775" cy="2667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771525</xdr:colOff>
      <xdr:row>79</xdr:row>
      <xdr:rowOff>733425</xdr:rowOff>
    </xdr:from>
    <xdr:to>
      <xdr:col>16</xdr:col>
      <xdr:colOff>781050</xdr:colOff>
      <xdr:row>80</xdr:row>
      <xdr:rowOff>190500</xdr:rowOff>
    </xdr:to>
    <xdr:sp macro="" textlink="">
      <xdr:nvSpPr>
        <xdr:cNvPr id="6969" name="Line 547">
          <a:extLst>
            <a:ext uri="{FF2B5EF4-FFF2-40B4-BE49-F238E27FC236}">
              <a16:creationId xmlns:a16="http://schemas.microsoft.com/office/drawing/2014/main" id="{00000000-0008-0000-0500-0000391B0000}"/>
            </a:ext>
          </a:extLst>
        </xdr:cNvPr>
        <xdr:cNvSpPr>
          <a:spLocks noChangeShapeType="1"/>
        </xdr:cNvSpPr>
      </xdr:nvSpPr>
      <xdr:spPr bwMode="auto">
        <a:xfrm flipV="1">
          <a:off x="13306425" y="24222075"/>
          <a:ext cx="819150" cy="4191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295275</xdr:colOff>
      <xdr:row>79</xdr:row>
      <xdr:rowOff>752475</xdr:rowOff>
    </xdr:from>
    <xdr:to>
      <xdr:col>16</xdr:col>
      <xdr:colOff>609600</xdr:colOff>
      <xdr:row>79</xdr:row>
      <xdr:rowOff>923925</xdr:rowOff>
    </xdr:to>
    <xdr:pic>
      <xdr:nvPicPr>
        <xdr:cNvPr id="6970" name="Picture 548">
          <a:extLst>
            <a:ext uri="{FF2B5EF4-FFF2-40B4-BE49-F238E27FC236}">
              <a16:creationId xmlns:a16="http://schemas.microsoft.com/office/drawing/2014/main" id="{00000000-0008-0000-0500-00003A1B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60512" t="55351" r="31079" b="38121"/>
        <a:stretch>
          <a:fillRect/>
        </a:stretch>
      </xdr:blipFill>
      <xdr:spPr bwMode="auto">
        <a:xfrm rot="-1640992">
          <a:off x="13639800" y="24241125"/>
          <a:ext cx="314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790575</xdr:colOff>
      <xdr:row>78</xdr:row>
      <xdr:rowOff>123825</xdr:rowOff>
    </xdr:from>
    <xdr:to>
      <xdr:col>15</xdr:col>
      <xdr:colOff>180975</xdr:colOff>
      <xdr:row>79</xdr:row>
      <xdr:rowOff>295275</xdr:rowOff>
    </xdr:to>
    <xdr:pic>
      <xdr:nvPicPr>
        <xdr:cNvPr id="6971" name="Picture 549">
          <a:extLst>
            <a:ext uri="{FF2B5EF4-FFF2-40B4-BE49-F238E27FC236}">
              <a16:creationId xmlns:a16="http://schemas.microsoft.com/office/drawing/2014/main" id="{00000000-0008-0000-0500-00003B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2506325" y="2341245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247650</xdr:colOff>
      <xdr:row>77</xdr:row>
      <xdr:rowOff>190500</xdr:rowOff>
    </xdr:from>
    <xdr:to>
      <xdr:col>15</xdr:col>
      <xdr:colOff>542925</xdr:colOff>
      <xdr:row>79</xdr:row>
      <xdr:rowOff>28575</xdr:rowOff>
    </xdr:to>
    <xdr:pic>
      <xdr:nvPicPr>
        <xdr:cNvPr id="6972" name="Picture 550">
          <a:extLst>
            <a:ext uri="{FF2B5EF4-FFF2-40B4-BE49-F238E27FC236}">
              <a16:creationId xmlns:a16="http://schemas.microsoft.com/office/drawing/2014/main" id="{00000000-0008-0000-0500-00003C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2782550" y="23279100"/>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514350</xdr:colOff>
      <xdr:row>79</xdr:row>
      <xdr:rowOff>419100</xdr:rowOff>
    </xdr:from>
    <xdr:to>
      <xdr:col>14</xdr:col>
      <xdr:colOff>0</xdr:colOff>
      <xdr:row>79</xdr:row>
      <xdr:rowOff>657225</xdr:rowOff>
    </xdr:to>
    <xdr:pic>
      <xdr:nvPicPr>
        <xdr:cNvPr id="6973" name="Picture 551">
          <a:extLst>
            <a:ext uri="{FF2B5EF4-FFF2-40B4-BE49-F238E27FC236}">
              <a16:creationId xmlns:a16="http://schemas.microsoft.com/office/drawing/2014/main" id="{00000000-0008-0000-0500-00003D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1420475" y="23907750"/>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257175</xdr:colOff>
      <xdr:row>79</xdr:row>
      <xdr:rowOff>638175</xdr:rowOff>
    </xdr:from>
    <xdr:to>
      <xdr:col>15</xdr:col>
      <xdr:colOff>504825</xdr:colOff>
      <xdr:row>79</xdr:row>
      <xdr:rowOff>885825</xdr:rowOff>
    </xdr:to>
    <xdr:pic>
      <xdr:nvPicPr>
        <xdr:cNvPr id="6974" name="Picture 552">
          <a:extLst>
            <a:ext uri="{FF2B5EF4-FFF2-40B4-BE49-F238E27FC236}">
              <a16:creationId xmlns:a16="http://schemas.microsoft.com/office/drawing/2014/main" id="{00000000-0008-0000-0500-00003E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69353" t="43413" r="26607" b="50723"/>
        <a:stretch>
          <a:fillRect/>
        </a:stretch>
      </xdr:blipFill>
      <xdr:spPr bwMode="auto">
        <a:xfrm>
          <a:off x="12792075" y="241268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723900</xdr:colOff>
      <xdr:row>79</xdr:row>
      <xdr:rowOff>428625</xdr:rowOff>
    </xdr:from>
    <xdr:to>
      <xdr:col>16</xdr:col>
      <xdr:colOff>161925</xdr:colOff>
      <xdr:row>79</xdr:row>
      <xdr:rowOff>676275</xdr:rowOff>
    </xdr:to>
    <xdr:pic>
      <xdr:nvPicPr>
        <xdr:cNvPr id="6975" name="Picture 553">
          <a:extLst>
            <a:ext uri="{FF2B5EF4-FFF2-40B4-BE49-F238E27FC236}">
              <a16:creationId xmlns:a16="http://schemas.microsoft.com/office/drawing/2014/main" id="{00000000-0008-0000-0500-00003F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69353" t="43413" r="26607" b="50723"/>
        <a:stretch>
          <a:fillRect/>
        </a:stretch>
      </xdr:blipFill>
      <xdr:spPr bwMode="auto">
        <a:xfrm>
          <a:off x="13258800" y="2391727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323850</xdr:colOff>
      <xdr:row>79</xdr:row>
      <xdr:rowOff>276225</xdr:rowOff>
    </xdr:from>
    <xdr:to>
      <xdr:col>14</xdr:col>
      <xdr:colOff>523875</xdr:colOff>
      <xdr:row>79</xdr:row>
      <xdr:rowOff>485775</xdr:rowOff>
    </xdr:to>
    <xdr:pic>
      <xdr:nvPicPr>
        <xdr:cNvPr id="6976" name="Picture 554">
          <a:extLst>
            <a:ext uri="{FF2B5EF4-FFF2-40B4-BE49-F238E27FC236}">
              <a16:creationId xmlns:a16="http://schemas.microsoft.com/office/drawing/2014/main" id="{00000000-0008-0000-0500-000040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2039600" y="2376487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781050</xdr:colOff>
      <xdr:row>77</xdr:row>
      <xdr:rowOff>152400</xdr:rowOff>
    </xdr:from>
    <xdr:to>
      <xdr:col>16</xdr:col>
      <xdr:colOff>695325</xdr:colOff>
      <xdr:row>79</xdr:row>
      <xdr:rowOff>0</xdr:rowOff>
    </xdr:to>
    <xdr:pic>
      <xdr:nvPicPr>
        <xdr:cNvPr id="6977" name="Picture 555">
          <a:extLst>
            <a:ext uri="{FF2B5EF4-FFF2-40B4-BE49-F238E27FC236}">
              <a16:creationId xmlns:a16="http://schemas.microsoft.com/office/drawing/2014/main" id="{00000000-0008-0000-0500-000041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2507" t="30922" r="48950" b="60016"/>
        <a:stretch>
          <a:fillRect/>
        </a:stretch>
      </xdr:blipFill>
      <xdr:spPr bwMode="auto">
        <a:xfrm rot="1563653">
          <a:off x="13315950" y="23241000"/>
          <a:ext cx="72390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581025</xdr:colOff>
      <xdr:row>79</xdr:row>
      <xdr:rowOff>28575</xdr:rowOff>
    </xdr:from>
    <xdr:to>
      <xdr:col>14</xdr:col>
      <xdr:colOff>714375</xdr:colOff>
      <xdr:row>79</xdr:row>
      <xdr:rowOff>295275</xdr:rowOff>
    </xdr:to>
    <xdr:pic>
      <xdr:nvPicPr>
        <xdr:cNvPr id="6978" name="Picture 556">
          <a:extLst>
            <a:ext uri="{FF2B5EF4-FFF2-40B4-BE49-F238E27FC236}">
              <a16:creationId xmlns:a16="http://schemas.microsoft.com/office/drawing/2014/main" id="{00000000-0008-0000-0500-000042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41209" t="59906" r="57022" b="35060"/>
        <a:stretch>
          <a:fillRect/>
        </a:stretch>
      </xdr:blipFill>
      <xdr:spPr bwMode="auto">
        <a:xfrm>
          <a:off x="12296775" y="23517225"/>
          <a:ext cx="133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333374</xdr:colOff>
      <xdr:row>65</xdr:row>
      <xdr:rowOff>352425</xdr:rowOff>
    </xdr:from>
    <xdr:to>
      <xdr:col>4</xdr:col>
      <xdr:colOff>517071</xdr:colOff>
      <xdr:row>70</xdr:row>
      <xdr:rowOff>104775</xdr:rowOff>
    </xdr:to>
    <xdr:pic>
      <xdr:nvPicPr>
        <xdr:cNvPr id="6979" name="Picture 588">
          <a:extLst>
            <a:ext uri="{FF2B5EF4-FFF2-40B4-BE49-F238E27FC236}">
              <a16:creationId xmlns:a16="http://schemas.microsoft.com/office/drawing/2014/main" id="{00000000-0008-0000-0500-0000431B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54570" t="46867" r="22487" b="26892"/>
        <a:stretch>
          <a:fillRect/>
        </a:stretch>
      </xdr:blipFill>
      <xdr:spPr bwMode="auto">
        <a:xfrm>
          <a:off x="523874" y="18935700"/>
          <a:ext cx="2612572" cy="2095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307659</xdr:colOff>
      <xdr:row>53</xdr:row>
      <xdr:rowOff>131945</xdr:rowOff>
    </xdr:from>
    <xdr:to>
      <xdr:col>4</xdr:col>
      <xdr:colOff>571500</xdr:colOff>
      <xdr:row>57</xdr:row>
      <xdr:rowOff>139516</xdr:rowOff>
    </xdr:to>
    <xdr:pic>
      <xdr:nvPicPr>
        <xdr:cNvPr id="6996" name="Picture 743">
          <a:extLst>
            <a:ext uri="{FF2B5EF4-FFF2-40B4-BE49-F238E27FC236}">
              <a16:creationId xmlns:a16="http://schemas.microsoft.com/office/drawing/2014/main" id="{00000000-0008-0000-0500-0000541B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27971" t="30026" r="48811" b="43994"/>
        <a:stretch>
          <a:fillRect/>
        </a:stretch>
      </xdr:blipFill>
      <xdr:spPr bwMode="auto">
        <a:xfrm>
          <a:off x="498159" y="14857595"/>
          <a:ext cx="2692716" cy="21125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123825</xdr:colOff>
      <xdr:row>79</xdr:row>
      <xdr:rowOff>609600</xdr:rowOff>
    </xdr:from>
    <xdr:to>
      <xdr:col>16</xdr:col>
      <xdr:colOff>342900</xdr:colOff>
      <xdr:row>79</xdr:row>
      <xdr:rowOff>762000</xdr:rowOff>
    </xdr:to>
    <xdr:pic>
      <xdr:nvPicPr>
        <xdr:cNvPr id="7015" name="Picture 764">
          <a:extLst>
            <a:ext uri="{FF2B5EF4-FFF2-40B4-BE49-F238E27FC236}">
              <a16:creationId xmlns:a16="http://schemas.microsoft.com/office/drawing/2014/main" id="{00000000-0008-0000-0500-0000671B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48264" t="40860" r="48537" b="56004"/>
        <a:stretch>
          <a:fillRect/>
        </a:stretch>
      </xdr:blipFill>
      <xdr:spPr bwMode="auto">
        <a:xfrm rot="-1533598">
          <a:off x="13468350" y="24098250"/>
          <a:ext cx="2190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781050</xdr:colOff>
      <xdr:row>79</xdr:row>
      <xdr:rowOff>723900</xdr:rowOff>
    </xdr:from>
    <xdr:to>
      <xdr:col>16</xdr:col>
      <xdr:colOff>152400</xdr:colOff>
      <xdr:row>79</xdr:row>
      <xdr:rowOff>819150</xdr:rowOff>
    </xdr:to>
    <xdr:sp macro="" textlink="">
      <xdr:nvSpPr>
        <xdr:cNvPr id="7016" name="Line 765">
          <a:extLst>
            <a:ext uri="{FF2B5EF4-FFF2-40B4-BE49-F238E27FC236}">
              <a16:creationId xmlns:a16="http://schemas.microsoft.com/office/drawing/2014/main" id="{00000000-0008-0000-0500-0000681B0000}"/>
            </a:ext>
          </a:extLst>
        </xdr:cNvPr>
        <xdr:cNvSpPr>
          <a:spLocks noChangeShapeType="1"/>
        </xdr:cNvSpPr>
      </xdr:nvSpPr>
      <xdr:spPr bwMode="auto">
        <a:xfrm flipH="1" flipV="1">
          <a:off x="13315950" y="24212550"/>
          <a:ext cx="18097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762000</xdr:colOff>
      <xdr:row>79</xdr:row>
      <xdr:rowOff>742950</xdr:rowOff>
    </xdr:from>
    <xdr:to>
      <xdr:col>16</xdr:col>
      <xdr:colOff>123825</xdr:colOff>
      <xdr:row>79</xdr:row>
      <xdr:rowOff>828675</xdr:rowOff>
    </xdr:to>
    <xdr:sp macro="" textlink="">
      <xdr:nvSpPr>
        <xdr:cNvPr id="7017" name="Line 766">
          <a:extLst>
            <a:ext uri="{FF2B5EF4-FFF2-40B4-BE49-F238E27FC236}">
              <a16:creationId xmlns:a16="http://schemas.microsoft.com/office/drawing/2014/main" id="{00000000-0008-0000-0500-0000691B0000}"/>
            </a:ext>
          </a:extLst>
        </xdr:cNvPr>
        <xdr:cNvSpPr>
          <a:spLocks noChangeShapeType="1"/>
        </xdr:cNvSpPr>
      </xdr:nvSpPr>
      <xdr:spPr bwMode="auto">
        <a:xfrm flipH="1" flipV="1">
          <a:off x="13296900" y="24231600"/>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142875</xdr:colOff>
      <xdr:row>79</xdr:row>
      <xdr:rowOff>638175</xdr:rowOff>
    </xdr:from>
    <xdr:to>
      <xdr:col>16</xdr:col>
      <xdr:colOff>419100</xdr:colOff>
      <xdr:row>79</xdr:row>
      <xdr:rowOff>781050</xdr:rowOff>
    </xdr:to>
    <xdr:sp macro="" textlink="">
      <xdr:nvSpPr>
        <xdr:cNvPr id="7018" name="Line 767">
          <a:extLst>
            <a:ext uri="{FF2B5EF4-FFF2-40B4-BE49-F238E27FC236}">
              <a16:creationId xmlns:a16="http://schemas.microsoft.com/office/drawing/2014/main" id="{00000000-0008-0000-0500-00006A1B0000}"/>
            </a:ext>
          </a:extLst>
        </xdr:cNvPr>
        <xdr:cNvSpPr>
          <a:spLocks noChangeShapeType="1"/>
        </xdr:cNvSpPr>
      </xdr:nvSpPr>
      <xdr:spPr bwMode="auto">
        <a:xfrm flipV="1">
          <a:off x="13487400" y="24126825"/>
          <a:ext cx="276225" cy="142875"/>
        </a:xfrm>
        <a:prstGeom prst="line">
          <a:avLst/>
        </a:prstGeom>
        <a:noFill/>
        <a:ln w="6350">
          <a:solidFill>
            <a:srgbClr val="000000"/>
          </a:solidFill>
          <a:round/>
          <a:headEnd type="stealth" w="sm" len="lg"/>
          <a:tailEnd type="none" w="sm" len="lg"/>
        </a:ln>
        <a:extLst>
          <a:ext uri="{909E8E84-426E-40DD-AFC4-6F175D3DCCD1}">
            <a14:hiddenFill xmlns:a14="http://schemas.microsoft.com/office/drawing/2010/main">
              <a:noFill/>
            </a14:hiddenFill>
          </a:ext>
        </a:extLst>
      </xdr:spPr>
    </xdr:sp>
    <xdr:clientData/>
  </xdr:twoCellAnchor>
  <xdr:twoCellAnchor>
    <xdr:from>
      <xdr:col>15</xdr:col>
      <xdr:colOff>733425</xdr:colOff>
      <xdr:row>79</xdr:row>
      <xdr:rowOff>828675</xdr:rowOff>
    </xdr:from>
    <xdr:to>
      <xdr:col>16</xdr:col>
      <xdr:colOff>76200</xdr:colOff>
      <xdr:row>79</xdr:row>
      <xdr:rowOff>895350</xdr:rowOff>
    </xdr:to>
    <xdr:sp macro="" textlink="">
      <xdr:nvSpPr>
        <xdr:cNvPr id="7019" name="Line 768">
          <a:extLst>
            <a:ext uri="{FF2B5EF4-FFF2-40B4-BE49-F238E27FC236}">
              <a16:creationId xmlns:a16="http://schemas.microsoft.com/office/drawing/2014/main" id="{00000000-0008-0000-0500-00006B1B0000}"/>
            </a:ext>
          </a:extLst>
        </xdr:cNvPr>
        <xdr:cNvSpPr>
          <a:spLocks noChangeShapeType="1"/>
        </xdr:cNvSpPr>
      </xdr:nvSpPr>
      <xdr:spPr bwMode="auto">
        <a:xfrm flipV="1">
          <a:off x="13268325" y="24317325"/>
          <a:ext cx="152400" cy="66675"/>
        </a:xfrm>
        <a:prstGeom prst="line">
          <a:avLst/>
        </a:prstGeom>
        <a:noFill/>
        <a:ln w="6350">
          <a:solidFill>
            <a:srgbClr val="000000"/>
          </a:solidFill>
          <a:round/>
          <a:headEnd type="none"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866775</xdr:colOff>
      <xdr:row>63</xdr:row>
      <xdr:rowOff>38100</xdr:rowOff>
    </xdr:from>
    <xdr:to>
      <xdr:col>10</xdr:col>
      <xdr:colOff>1114425</xdr:colOff>
      <xdr:row>63</xdr:row>
      <xdr:rowOff>161925</xdr:rowOff>
    </xdr:to>
    <xdr:sp macro="" textlink="">
      <xdr:nvSpPr>
        <xdr:cNvPr id="7020" name="Line 778">
          <a:extLst>
            <a:ext uri="{FF2B5EF4-FFF2-40B4-BE49-F238E27FC236}">
              <a16:creationId xmlns:a16="http://schemas.microsoft.com/office/drawing/2014/main" id="{00000000-0008-0000-0500-00006C1B0000}"/>
            </a:ext>
          </a:extLst>
        </xdr:cNvPr>
        <xdr:cNvSpPr>
          <a:spLocks noChangeShapeType="1"/>
        </xdr:cNvSpPr>
      </xdr:nvSpPr>
      <xdr:spPr bwMode="auto">
        <a:xfrm flipH="1">
          <a:off x="8439150" y="18888075"/>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504825</xdr:colOff>
      <xdr:row>65</xdr:row>
      <xdr:rowOff>466725</xdr:rowOff>
    </xdr:from>
    <xdr:to>
      <xdr:col>12</xdr:col>
      <xdr:colOff>885825</xdr:colOff>
      <xdr:row>65</xdr:row>
      <xdr:rowOff>695325</xdr:rowOff>
    </xdr:to>
    <xdr:sp macro="" textlink="">
      <xdr:nvSpPr>
        <xdr:cNvPr id="7021" name="Line 779">
          <a:extLst>
            <a:ext uri="{FF2B5EF4-FFF2-40B4-BE49-F238E27FC236}">
              <a16:creationId xmlns:a16="http://schemas.microsoft.com/office/drawing/2014/main" id="{00000000-0008-0000-0500-00006D1B0000}"/>
            </a:ext>
          </a:extLst>
        </xdr:cNvPr>
        <xdr:cNvSpPr>
          <a:spLocks noChangeShapeType="1"/>
        </xdr:cNvSpPr>
      </xdr:nvSpPr>
      <xdr:spPr bwMode="auto">
        <a:xfrm flipH="1">
          <a:off x="10153650" y="19716750"/>
          <a:ext cx="381000" cy="2286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65</xdr:row>
      <xdr:rowOff>276225</xdr:rowOff>
    </xdr:from>
    <xdr:to>
      <xdr:col>12</xdr:col>
      <xdr:colOff>85725</xdr:colOff>
      <xdr:row>65</xdr:row>
      <xdr:rowOff>314325</xdr:rowOff>
    </xdr:to>
    <xdr:sp macro="" textlink="">
      <xdr:nvSpPr>
        <xdr:cNvPr id="7022" name="Line 780">
          <a:extLst>
            <a:ext uri="{FF2B5EF4-FFF2-40B4-BE49-F238E27FC236}">
              <a16:creationId xmlns:a16="http://schemas.microsoft.com/office/drawing/2014/main" id="{00000000-0008-0000-0500-00006E1B0000}"/>
            </a:ext>
          </a:extLst>
        </xdr:cNvPr>
        <xdr:cNvSpPr>
          <a:spLocks noChangeShapeType="1"/>
        </xdr:cNvSpPr>
      </xdr:nvSpPr>
      <xdr:spPr bwMode="auto">
        <a:xfrm flipH="1">
          <a:off x="9658350" y="19526250"/>
          <a:ext cx="76200"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942975</xdr:colOff>
      <xdr:row>63</xdr:row>
      <xdr:rowOff>142875</xdr:rowOff>
    </xdr:from>
    <xdr:to>
      <xdr:col>12</xdr:col>
      <xdr:colOff>66675</xdr:colOff>
      <xdr:row>65</xdr:row>
      <xdr:rowOff>285750</xdr:rowOff>
    </xdr:to>
    <xdr:sp macro="" textlink="">
      <xdr:nvSpPr>
        <xdr:cNvPr id="7023" name="Line 781">
          <a:extLst>
            <a:ext uri="{FF2B5EF4-FFF2-40B4-BE49-F238E27FC236}">
              <a16:creationId xmlns:a16="http://schemas.microsoft.com/office/drawing/2014/main" id="{00000000-0008-0000-0500-00006F1B0000}"/>
            </a:ext>
          </a:extLst>
        </xdr:cNvPr>
        <xdr:cNvSpPr>
          <a:spLocks noChangeShapeType="1"/>
        </xdr:cNvSpPr>
      </xdr:nvSpPr>
      <xdr:spPr bwMode="auto">
        <a:xfrm>
          <a:off x="8515350" y="18992850"/>
          <a:ext cx="1200150" cy="542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28575</xdr:colOff>
      <xdr:row>64</xdr:row>
      <xdr:rowOff>104775</xdr:rowOff>
    </xdr:from>
    <xdr:to>
      <xdr:col>11</xdr:col>
      <xdr:colOff>676275</xdr:colOff>
      <xdr:row>65</xdr:row>
      <xdr:rowOff>57150</xdr:rowOff>
    </xdr:to>
    <xdr:pic>
      <xdr:nvPicPr>
        <xdr:cNvPr id="7024" name="Picture 782">
          <a:extLst>
            <a:ext uri="{FF2B5EF4-FFF2-40B4-BE49-F238E27FC236}">
              <a16:creationId xmlns:a16="http://schemas.microsoft.com/office/drawing/2014/main" id="{00000000-0008-0000-0500-000070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468280">
          <a:off x="8867775" y="19154775"/>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76200</xdr:colOff>
      <xdr:row>65</xdr:row>
      <xdr:rowOff>295275</xdr:rowOff>
    </xdr:from>
    <xdr:to>
      <xdr:col>12</xdr:col>
      <xdr:colOff>676275</xdr:colOff>
      <xdr:row>65</xdr:row>
      <xdr:rowOff>590550</xdr:rowOff>
    </xdr:to>
    <xdr:sp macro="" textlink="">
      <xdr:nvSpPr>
        <xdr:cNvPr id="7025" name="Line 783">
          <a:extLst>
            <a:ext uri="{FF2B5EF4-FFF2-40B4-BE49-F238E27FC236}">
              <a16:creationId xmlns:a16="http://schemas.microsoft.com/office/drawing/2014/main" id="{00000000-0008-0000-0500-0000711B0000}"/>
            </a:ext>
          </a:extLst>
        </xdr:cNvPr>
        <xdr:cNvSpPr>
          <a:spLocks noChangeShapeType="1"/>
        </xdr:cNvSpPr>
      </xdr:nvSpPr>
      <xdr:spPr bwMode="auto">
        <a:xfrm>
          <a:off x="9725025" y="19545300"/>
          <a:ext cx="600075" cy="295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257175</xdr:colOff>
      <xdr:row>65</xdr:row>
      <xdr:rowOff>266700</xdr:rowOff>
    </xdr:from>
    <xdr:to>
      <xdr:col>12</xdr:col>
      <xdr:colOff>609600</xdr:colOff>
      <xdr:row>65</xdr:row>
      <xdr:rowOff>476250</xdr:rowOff>
    </xdr:to>
    <xdr:pic>
      <xdr:nvPicPr>
        <xdr:cNvPr id="7026" name="Picture 784">
          <a:extLst>
            <a:ext uri="{FF2B5EF4-FFF2-40B4-BE49-F238E27FC236}">
              <a16:creationId xmlns:a16="http://schemas.microsoft.com/office/drawing/2014/main" id="{00000000-0008-0000-0500-000072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545028">
          <a:off x="9906000" y="19516725"/>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1104900</xdr:colOff>
      <xdr:row>63</xdr:row>
      <xdr:rowOff>66675</xdr:rowOff>
    </xdr:from>
    <xdr:to>
      <xdr:col>12</xdr:col>
      <xdr:colOff>876300</xdr:colOff>
      <xdr:row>65</xdr:row>
      <xdr:rowOff>466725</xdr:rowOff>
    </xdr:to>
    <xdr:sp macro="" textlink="">
      <xdr:nvSpPr>
        <xdr:cNvPr id="7027" name="Line 785">
          <a:extLst>
            <a:ext uri="{FF2B5EF4-FFF2-40B4-BE49-F238E27FC236}">
              <a16:creationId xmlns:a16="http://schemas.microsoft.com/office/drawing/2014/main" id="{00000000-0008-0000-0500-0000731B0000}"/>
            </a:ext>
          </a:extLst>
        </xdr:cNvPr>
        <xdr:cNvSpPr>
          <a:spLocks noChangeShapeType="1"/>
        </xdr:cNvSpPr>
      </xdr:nvSpPr>
      <xdr:spPr bwMode="auto">
        <a:xfrm>
          <a:off x="8677275" y="18916650"/>
          <a:ext cx="1847850" cy="8001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581025</xdr:colOff>
      <xdr:row>63</xdr:row>
      <xdr:rowOff>38100</xdr:rowOff>
    </xdr:from>
    <xdr:to>
      <xdr:col>10</xdr:col>
      <xdr:colOff>838200</xdr:colOff>
      <xdr:row>63</xdr:row>
      <xdr:rowOff>161925</xdr:rowOff>
    </xdr:to>
    <xdr:sp macro="" textlink="">
      <xdr:nvSpPr>
        <xdr:cNvPr id="7028" name="Line 786">
          <a:extLst>
            <a:ext uri="{FF2B5EF4-FFF2-40B4-BE49-F238E27FC236}">
              <a16:creationId xmlns:a16="http://schemas.microsoft.com/office/drawing/2014/main" id="{00000000-0008-0000-0500-0000741B0000}"/>
            </a:ext>
          </a:extLst>
        </xdr:cNvPr>
        <xdr:cNvSpPr>
          <a:spLocks noChangeShapeType="1"/>
        </xdr:cNvSpPr>
      </xdr:nvSpPr>
      <xdr:spPr bwMode="auto">
        <a:xfrm flipH="1" flipV="1">
          <a:off x="8153400" y="18888075"/>
          <a:ext cx="2571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114300</xdr:colOff>
      <xdr:row>63</xdr:row>
      <xdr:rowOff>142875</xdr:rowOff>
    </xdr:from>
    <xdr:to>
      <xdr:col>10</xdr:col>
      <xdr:colOff>781050</xdr:colOff>
      <xdr:row>65</xdr:row>
      <xdr:rowOff>47625</xdr:rowOff>
    </xdr:to>
    <xdr:sp macro="" textlink="">
      <xdr:nvSpPr>
        <xdr:cNvPr id="7029" name="Line 787">
          <a:extLst>
            <a:ext uri="{FF2B5EF4-FFF2-40B4-BE49-F238E27FC236}">
              <a16:creationId xmlns:a16="http://schemas.microsoft.com/office/drawing/2014/main" id="{00000000-0008-0000-0500-0000751B0000}"/>
            </a:ext>
          </a:extLst>
        </xdr:cNvPr>
        <xdr:cNvSpPr>
          <a:spLocks noChangeShapeType="1"/>
        </xdr:cNvSpPr>
      </xdr:nvSpPr>
      <xdr:spPr bwMode="auto">
        <a:xfrm flipV="1">
          <a:off x="7686675" y="18992850"/>
          <a:ext cx="666750" cy="3048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228600</xdr:colOff>
      <xdr:row>63</xdr:row>
      <xdr:rowOff>152400</xdr:rowOff>
    </xdr:from>
    <xdr:to>
      <xdr:col>10</xdr:col>
      <xdr:colOff>581025</xdr:colOff>
      <xdr:row>64</xdr:row>
      <xdr:rowOff>161925</xdr:rowOff>
    </xdr:to>
    <xdr:pic>
      <xdr:nvPicPr>
        <xdr:cNvPr id="7030" name="Picture 788">
          <a:extLst>
            <a:ext uri="{FF2B5EF4-FFF2-40B4-BE49-F238E27FC236}">
              <a16:creationId xmlns:a16="http://schemas.microsoft.com/office/drawing/2014/main" id="{00000000-0008-0000-0500-000076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7800975" y="19002375"/>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542925</xdr:colOff>
      <xdr:row>64</xdr:row>
      <xdr:rowOff>190500</xdr:rowOff>
    </xdr:from>
    <xdr:to>
      <xdr:col>10</xdr:col>
      <xdr:colOff>85725</xdr:colOff>
      <xdr:row>65</xdr:row>
      <xdr:rowOff>180975</xdr:rowOff>
    </xdr:to>
    <xdr:pic>
      <xdr:nvPicPr>
        <xdr:cNvPr id="7031" name="Picture 789">
          <a:extLst>
            <a:ext uri="{FF2B5EF4-FFF2-40B4-BE49-F238E27FC236}">
              <a16:creationId xmlns:a16="http://schemas.microsoft.com/office/drawing/2014/main" id="{00000000-0008-0000-0500-000077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7305675" y="192405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457200</xdr:colOff>
      <xdr:row>63</xdr:row>
      <xdr:rowOff>47625</xdr:rowOff>
    </xdr:from>
    <xdr:to>
      <xdr:col>10</xdr:col>
      <xdr:colOff>609600</xdr:colOff>
      <xdr:row>65</xdr:row>
      <xdr:rowOff>76200</xdr:rowOff>
    </xdr:to>
    <xdr:sp macro="" textlink="">
      <xdr:nvSpPr>
        <xdr:cNvPr id="7032" name="Line 790">
          <a:extLst>
            <a:ext uri="{FF2B5EF4-FFF2-40B4-BE49-F238E27FC236}">
              <a16:creationId xmlns:a16="http://schemas.microsoft.com/office/drawing/2014/main" id="{00000000-0008-0000-0500-0000781B0000}"/>
            </a:ext>
          </a:extLst>
        </xdr:cNvPr>
        <xdr:cNvSpPr>
          <a:spLocks noChangeShapeType="1"/>
        </xdr:cNvSpPr>
      </xdr:nvSpPr>
      <xdr:spPr bwMode="auto">
        <a:xfrm flipV="1">
          <a:off x="7219950" y="18897600"/>
          <a:ext cx="962025" cy="4286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762000</xdr:colOff>
      <xdr:row>63</xdr:row>
      <xdr:rowOff>104775</xdr:rowOff>
    </xdr:from>
    <xdr:to>
      <xdr:col>10</xdr:col>
      <xdr:colOff>314325</xdr:colOff>
      <xdr:row>64</xdr:row>
      <xdr:rowOff>66675</xdr:rowOff>
    </xdr:to>
    <xdr:pic>
      <xdr:nvPicPr>
        <xdr:cNvPr id="7033" name="Picture 791">
          <a:extLst>
            <a:ext uri="{FF2B5EF4-FFF2-40B4-BE49-F238E27FC236}">
              <a16:creationId xmlns:a16="http://schemas.microsoft.com/office/drawing/2014/main" id="{00000000-0008-0000-0500-000079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0838" t="50392" r="41891" b="44852"/>
        <a:stretch>
          <a:fillRect/>
        </a:stretch>
      </xdr:blipFill>
      <xdr:spPr bwMode="auto">
        <a:xfrm rot="-1468719">
          <a:off x="7524750" y="18954750"/>
          <a:ext cx="3619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438150</xdr:colOff>
      <xdr:row>65</xdr:row>
      <xdr:rowOff>85725</xdr:rowOff>
    </xdr:from>
    <xdr:to>
      <xdr:col>9</xdr:col>
      <xdr:colOff>676275</xdr:colOff>
      <xdr:row>65</xdr:row>
      <xdr:rowOff>209550</xdr:rowOff>
    </xdr:to>
    <xdr:sp macro="" textlink="">
      <xdr:nvSpPr>
        <xdr:cNvPr id="7034" name="Line 792">
          <a:extLst>
            <a:ext uri="{FF2B5EF4-FFF2-40B4-BE49-F238E27FC236}">
              <a16:creationId xmlns:a16="http://schemas.microsoft.com/office/drawing/2014/main" id="{00000000-0008-0000-0500-00007A1B0000}"/>
            </a:ext>
          </a:extLst>
        </xdr:cNvPr>
        <xdr:cNvSpPr>
          <a:spLocks noChangeShapeType="1"/>
        </xdr:cNvSpPr>
      </xdr:nvSpPr>
      <xdr:spPr bwMode="auto">
        <a:xfrm flipH="1" flipV="1">
          <a:off x="7200900" y="19335750"/>
          <a:ext cx="23812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47625</xdr:colOff>
      <xdr:row>65</xdr:row>
      <xdr:rowOff>9525</xdr:rowOff>
    </xdr:from>
    <xdr:to>
      <xdr:col>10</xdr:col>
      <xdr:colOff>161925</xdr:colOff>
      <xdr:row>65</xdr:row>
      <xdr:rowOff>76200</xdr:rowOff>
    </xdr:to>
    <xdr:sp macro="" textlink="">
      <xdr:nvSpPr>
        <xdr:cNvPr id="7035" name="Line 793">
          <a:extLst>
            <a:ext uri="{FF2B5EF4-FFF2-40B4-BE49-F238E27FC236}">
              <a16:creationId xmlns:a16="http://schemas.microsoft.com/office/drawing/2014/main" id="{00000000-0008-0000-0500-00007B1B0000}"/>
            </a:ext>
          </a:extLst>
        </xdr:cNvPr>
        <xdr:cNvSpPr>
          <a:spLocks noChangeShapeType="1"/>
        </xdr:cNvSpPr>
      </xdr:nvSpPr>
      <xdr:spPr bwMode="auto">
        <a:xfrm flipH="1" flipV="1">
          <a:off x="7620000" y="19259550"/>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619125</xdr:colOff>
      <xdr:row>65</xdr:row>
      <xdr:rowOff>47625</xdr:rowOff>
    </xdr:from>
    <xdr:to>
      <xdr:col>10</xdr:col>
      <xdr:colOff>114300</xdr:colOff>
      <xdr:row>65</xdr:row>
      <xdr:rowOff>190500</xdr:rowOff>
    </xdr:to>
    <xdr:sp macro="" textlink="">
      <xdr:nvSpPr>
        <xdr:cNvPr id="7036" name="Line 794">
          <a:extLst>
            <a:ext uri="{FF2B5EF4-FFF2-40B4-BE49-F238E27FC236}">
              <a16:creationId xmlns:a16="http://schemas.microsoft.com/office/drawing/2014/main" id="{00000000-0008-0000-0500-00007C1B0000}"/>
            </a:ext>
          </a:extLst>
        </xdr:cNvPr>
        <xdr:cNvSpPr>
          <a:spLocks noChangeShapeType="1"/>
        </xdr:cNvSpPr>
      </xdr:nvSpPr>
      <xdr:spPr bwMode="auto">
        <a:xfrm flipV="1">
          <a:off x="7381875" y="19297650"/>
          <a:ext cx="3048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438150</xdr:colOff>
      <xdr:row>65</xdr:row>
      <xdr:rowOff>238125</xdr:rowOff>
    </xdr:from>
    <xdr:to>
      <xdr:col>9</xdr:col>
      <xdr:colOff>676275</xdr:colOff>
      <xdr:row>65</xdr:row>
      <xdr:rowOff>333375</xdr:rowOff>
    </xdr:to>
    <xdr:sp macro="" textlink="">
      <xdr:nvSpPr>
        <xdr:cNvPr id="7037" name="Line 795">
          <a:extLst>
            <a:ext uri="{FF2B5EF4-FFF2-40B4-BE49-F238E27FC236}">
              <a16:creationId xmlns:a16="http://schemas.microsoft.com/office/drawing/2014/main" id="{00000000-0008-0000-0500-00007D1B0000}"/>
            </a:ext>
          </a:extLst>
        </xdr:cNvPr>
        <xdr:cNvSpPr>
          <a:spLocks noChangeShapeType="1"/>
        </xdr:cNvSpPr>
      </xdr:nvSpPr>
      <xdr:spPr bwMode="auto">
        <a:xfrm flipH="1">
          <a:off x="7200900" y="19488150"/>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495300</xdr:colOff>
      <xdr:row>65</xdr:row>
      <xdr:rowOff>238125</xdr:rowOff>
    </xdr:from>
    <xdr:to>
      <xdr:col>10</xdr:col>
      <xdr:colOff>66675</xdr:colOff>
      <xdr:row>65</xdr:row>
      <xdr:rowOff>466725</xdr:rowOff>
    </xdr:to>
    <xdr:pic>
      <xdr:nvPicPr>
        <xdr:cNvPr id="7038" name="Picture 796">
          <a:extLst>
            <a:ext uri="{FF2B5EF4-FFF2-40B4-BE49-F238E27FC236}">
              <a16:creationId xmlns:a16="http://schemas.microsoft.com/office/drawing/2014/main" id="{00000000-0008-0000-0500-00007E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286546">
          <a:off x="7258050" y="1948815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438150</xdr:colOff>
      <xdr:row>65</xdr:row>
      <xdr:rowOff>333375</xdr:rowOff>
    </xdr:from>
    <xdr:to>
      <xdr:col>10</xdr:col>
      <xdr:colOff>38100</xdr:colOff>
      <xdr:row>65</xdr:row>
      <xdr:rowOff>504825</xdr:rowOff>
    </xdr:to>
    <xdr:sp macro="" textlink="">
      <xdr:nvSpPr>
        <xdr:cNvPr id="7039" name="Line 797">
          <a:extLst>
            <a:ext uri="{FF2B5EF4-FFF2-40B4-BE49-F238E27FC236}">
              <a16:creationId xmlns:a16="http://schemas.microsoft.com/office/drawing/2014/main" id="{00000000-0008-0000-0500-00007F1B0000}"/>
            </a:ext>
          </a:extLst>
        </xdr:cNvPr>
        <xdr:cNvSpPr>
          <a:spLocks noChangeShapeType="1"/>
        </xdr:cNvSpPr>
      </xdr:nvSpPr>
      <xdr:spPr bwMode="auto">
        <a:xfrm>
          <a:off x="7200900" y="19583400"/>
          <a:ext cx="409575" cy="171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38100</xdr:colOff>
      <xdr:row>65</xdr:row>
      <xdr:rowOff>428625</xdr:rowOff>
    </xdr:from>
    <xdr:to>
      <xdr:col>10</xdr:col>
      <xdr:colOff>276225</xdr:colOff>
      <xdr:row>65</xdr:row>
      <xdr:rowOff>523875</xdr:rowOff>
    </xdr:to>
    <xdr:sp macro="" textlink="">
      <xdr:nvSpPr>
        <xdr:cNvPr id="7040" name="Line 798">
          <a:extLst>
            <a:ext uri="{FF2B5EF4-FFF2-40B4-BE49-F238E27FC236}">
              <a16:creationId xmlns:a16="http://schemas.microsoft.com/office/drawing/2014/main" id="{00000000-0008-0000-0500-0000801B0000}"/>
            </a:ext>
          </a:extLst>
        </xdr:cNvPr>
        <xdr:cNvSpPr>
          <a:spLocks noChangeShapeType="1"/>
        </xdr:cNvSpPr>
      </xdr:nvSpPr>
      <xdr:spPr bwMode="auto">
        <a:xfrm flipH="1">
          <a:off x="7610475" y="19678650"/>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600075</xdr:colOff>
      <xdr:row>65</xdr:row>
      <xdr:rowOff>485775</xdr:rowOff>
    </xdr:from>
    <xdr:to>
      <xdr:col>12</xdr:col>
      <xdr:colOff>295275</xdr:colOff>
      <xdr:row>65</xdr:row>
      <xdr:rowOff>733425</xdr:rowOff>
    </xdr:to>
    <xdr:sp macro="" textlink="">
      <xdr:nvSpPr>
        <xdr:cNvPr id="7041" name="Line 799">
          <a:extLst>
            <a:ext uri="{FF2B5EF4-FFF2-40B4-BE49-F238E27FC236}">
              <a16:creationId xmlns:a16="http://schemas.microsoft.com/office/drawing/2014/main" id="{00000000-0008-0000-0500-0000811B0000}"/>
            </a:ext>
          </a:extLst>
        </xdr:cNvPr>
        <xdr:cNvSpPr>
          <a:spLocks noChangeShapeType="1"/>
        </xdr:cNvSpPr>
      </xdr:nvSpPr>
      <xdr:spPr bwMode="auto">
        <a:xfrm flipV="1">
          <a:off x="9439275" y="19735800"/>
          <a:ext cx="504825" cy="2476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666750</xdr:colOff>
      <xdr:row>65</xdr:row>
      <xdr:rowOff>476250</xdr:rowOff>
    </xdr:from>
    <xdr:to>
      <xdr:col>12</xdr:col>
      <xdr:colOff>171450</xdr:colOff>
      <xdr:row>65</xdr:row>
      <xdr:rowOff>685800</xdr:rowOff>
    </xdr:to>
    <xdr:pic>
      <xdr:nvPicPr>
        <xdr:cNvPr id="7042" name="Picture 800">
          <a:extLst>
            <a:ext uri="{FF2B5EF4-FFF2-40B4-BE49-F238E27FC236}">
              <a16:creationId xmlns:a16="http://schemas.microsoft.com/office/drawing/2014/main" id="{00000000-0008-0000-0500-000082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9505950" y="19726275"/>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xdr:colOff>
      <xdr:row>65</xdr:row>
      <xdr:rowOff>533400</xdr:rowOff>
    </xdr:from>
    <xdr:to>
      <xdr:col>12</xdr:col>
      <xdr:colOff>409575</xdr:colOff>
      <xdr:row>65</xdr:row>
      <xdr:rowOff>781050</xdr:rowOff>
    </xdr:to>
    <xdr:pic>
      <xdr:nvPicPr>
        <xdr:cNvPr id="7043" name="Picture 801">
          <a:extLst>
            <a:ext uri="{FF2B5EF4-FFF2-40B4-BE49-F238E27FC236}">
              <a16:creationId xmlns:a16="http://schemas.microsoft.com/office/drawing/2014/main" id="{00000000-0008-0000-0500-000083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9763125" y="19783425"/>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857250</xdr:colOff>
      <xdr:row>64</xdr:row>
      <xdr:rowOff>133350</xdr:rowOff>
    </xdr:from>
    <xdr:to>
      <xdr:col>10</xdr:col>
      <xdr:colOff>1047750</xdr:colOff>
      <xdr:row>65</xdr:row>
      <xdr:rowOff>142875</xdr:rowOff>
    </xdr:to>
    <xdr:pic>
      <xdr:nvPicPr>
        <xdr:cNvPr id="7044" name="Picture 802">
          <a:extLst>
            <a:ext uri="{FF2B5EF4-FFF2-40B4-BE49-F238E27FC236}">
              <a16:creationId xmlns:a16="http://schemas.microsoft.com/office/drawing/2014/main" id="{00000000-0008-0000-0500-000084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8429625" y="191833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123825</xdr:colOff>
      <xdr:row>65</xdr:row>
      <xdr:rowOff>142875</xdr:rowOff>
    </xdr:from>
    <xdr:to>
      <xdr:col>10</xdr:col>
      <xdr:colOff>333375</xdr:colOff>
      <xdr:row>65</xdr:row>
      <xdr:rowOff>504825</xdr:rowOff>
    </xdr:to>
    <xdr:pic>
      <xdr:nvPicPr>
        <xdr:cNvPr id="7045" name="Picture 803">
          <a:extLst>
            <a:ext uri="{FF2B5EF4-FFF2-40B4-BE49-F238E27FC236}">
              <a16:creationId xmlns:a16="http://schemas.microsoft.com/office/drawing/2014/main" id="{00000000-0008-0000-0500-000085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7696200" y="19392900"/>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685800</xdr:colOff>
      <xdr:row>63</xdr:row>
      <xdr:rowOff>161925</xdr:rowOff>
    </xdr:from>
    <xdr:to>
      <xdr:col>14</xdr:col>
      <xdr:colOff>809625</xdr:colOff>
      <xdr:row>64</xdr:row>
      <xdr:rowOff>28575</xdr:rowOff>
    </xdr:to>
    <xdr:sp macro="" textlink="">
      <xdr:nvSpPr>
        <xdr:cNvPr id="7046" name="Line 804">
          <a:extLst>
            <a:ext uri="{FF2B5EF4-FFF2-40B4-BE49-F238E27FC236}">
              <a16:creationId xmlns:a16="http://schemas.microsoft.com/office/drawing/2014/main" id="{00000000-0008-0000-0500-0000861B0000}"/>
            </a:ext>
          </a:extLst>
        </xdr:cNvPr>
        <xdr:cNvSpPr>
          <a:spLocks noChangeShapeType="1"/>
        </xdr:cNvSpPr>
      </xdr:nvSpPr>
      <xdr:spPr bwMode="auto">
        <a:xfrm flipH="1">
          <a:off x="12401550" y="19011900"/>
          <a:ext cx="123825"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447675</xdr:colOff>
      <xdr:row>65</xdr:row>
      <xdr:rowOff>409575</xdr:rowOff>
    </xdr:from>
    <xdr:to>
      <xdr:col>16</xdr:col>
      <xdr:colOff>581025</xdr:colOff>
      <xdr:row>65</xdr:row>
      <xdr:rowOff>476250</xdr:rowOff>
    </xdr:to>
    <xdr:sp macro="" textlink="">
      <xdr:nvSpPr>
        <xdr:cNvPr id="7047" name="Line 805">
          <a:extLst>
            <a:ext uri="{FF2B5EF4-FFF2-40B4-BE49-F238E27FC236}">
              <a16:creationId xmlns:a16="http://schemas.microsoft.com/office/drawing/2014/main" id="{00000000-0008-0000-0500-0000871B0000}"/>
            </a:ext>
          </a:extLst>
        </xdr:cNvPr>
        <xdr:cNvSpPr>
          <a:spLocks noChangeShapeType="1"/>
        </xdr:cNvSpPr>
      </xdr:nvSpPr>
      <xdr:spPr bwMode="auto">
        <a:xfrm flipH="1">
          <a:off x="13792200" y="19659600"/>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733425</xdr:colOff>
      <xdr:row>64</xdr:row>
      <xdr:rowOff>9525</xdr:rowOff>
    </xdr:from>
    <xdr:to>
      <xdr:col>16</xdr:col>
      <xdr:colOff>476250</xdr:colOff>
      <xdr:row>65</xdr:row>
      <xdr:rowOff>438150</xdr:rowOff>
    </xdr:to>
    <xdr:sp macro="" textlink="">
      <xdr:nvSpPr>
        <xdr:cNvPr id="7048" name="Line 806">
          <a:extLst>
            <a:ext uri="{FF2B5EF4-FFF2-40B4-BE49-F238E27FC236}">
              <a16:creationId xmlns:a16="http://schemas.microsoft.com/office/drawing/2014/main" id="{00000000-0008-0000-0500-0000881B0000}"/>
            </a:ext>
          </a:extLst>
        </xdr:cNvPr>
        <xdr:cNvSpPr>
          <a:spLocks noChangeShapeType="1"/>
        </xdr:cNvSpPr>
      </xdr:nvSpPr>
      <xdr:spPr bwMode="auto">
        <a:xfrm>
          <a:off x="12449175" y="19059525"/>
          <a:ext cx="1371600" cy="6286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314325</xdr:colOff>
      <xdr:row>64</xdr:row>
      <xdr:rowOff>190500</xdr:rowOff>
    </xdr:from>
    <xdr:to>
      <xdr:col>16</xdr:col>
      <xdr:colOff>152400</xdr:colOff>
      <xdr:row>65</xdr:row>
      <xdr:rowOff>142875</xdr:rowOff>
    </xdr:to>
    <xdr:pic>
      <xdr:nvPicPr>
        <xdr:cNvPr id="7049" name="Picture 807">
          <a:extLst>
            <a:ext uri="{FF2B5EF4-FFF2-40B4-BE49-F238E27FC236}">
              <a16:creationId xmlns:a16="http://schemas.microsoft.com/office/drawing/2014/main" id="{00000000-0008-0000-0500-000089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360394">
          <a:off x="12849225" y="19240500"/>
          <a:ext cx="647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390525</xdr:colOff>
      <xdr:row>63</xdr:row>
      <xdr:rowOff>104775</xdr:rowOff>
    </xdr:from>
    <xdr:to>
      <xdr:col>14</xdr:col>
      <xdr:colOff>647700</xdr:colOff>
      <xdr:row>64</xdr:row>
      <xdr:rowOff>28575</xdr:rowOff>
    </xdr:to>
    <xdr:sp macro="" textlink="">
      <xdr:nvSpPr>
        <xdr:cNvPr id="7050" name="Line 808">
          <a:extLst>
            <a:ext uri="{FF2B5EF4-FFF2-40B4-BE49-F238E27FC236}">
              <a16:creationId xmlns:a16="http://schemas.microsoft.com/office/drawing/2014/main" id="{00000000-0008-0000-0500-00008A1B0000}"/>
            </a:ext>
          </a:extLst>
        </xdr:cNvPr>
        <xdr:cNvSpPr>
          <a:spLocks noChangeShapeType="1"/>
        </xdr:cNvSpPr>
      </xdr:nvSpPr>
      <xdr:spPr bwMode="auto">
        <a:xfrm flipH="1" flipV="1">
          <a:off x="12106275" y="18954750"/>
          <a:ext cx="2571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638175</xdr:colOff>
      <xdr:row>64</xdr:row>
      <xdr:rowOff>9525</xdr:rowOff>
    </xdr:from>
    <xdr:to>
      <xdr:col>14</xdr:col>
      <xdr:colOff>571500</xdr:colOff>
      <xdr:row>65</xdr:row>
      <xdr:rowOff>171450</xdr:rowOff>
    </xdr:to>
    <xdr:sp macro="" textlink="">
      <xdr:nvSpPr>
        <xdr:cNvPr id="7051" name="Line 809">
          <a:extLst>
            <a:ext uri="{FF2B5EF4-FFF2-40B4-BE49-F238E27FC236}">
              <a16:creationId xmlns:a16="http://schemas.microsoft.com/office/drawing/2014/main" id="{00000000-0008-0000-0500-00008B1B0000}"/>
            </a:ext>
          </a:extLst>
        </xdr:cNvPr>
        <xdr:cNvSpPr>
          <a:spLocks noChangeShapeType="1"/>
        </xdr:cNvSpPr>
      </xdr:nvSpPr>
      <xdr:spPr bwMode="auto">
        <a:xfrm flipV="1">
          <a:off x="11544300" y="19059525"/>
          <a:ext cx="742950" cy="3619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0</xdr:colOff>
      <xdr:row>64</xdr:row>
      <xdr:rowOff>47625</xdr:rowOff>
    </xdr:from>
    <xdr:to>
      <xdr:col>14</xdr:col>
      <xdr:colOff>352425</xdr:colOff>
      <xdr:row>65</xdr:row>
      <xdr:rowOff>57150</xdr:rowOff>
    </xdr:to>
    <xdr:pic>
      <xdr:nvPicPr>
        <xdr:cNvPr id="7052" name="Picture 810">
          <a:extLst>
            <a:ext uri="{FF2B5EF4-FFF2-40B4-BE49-F238E27FC236}">
              <a16:creationId xmlns:a16="http://schemas.microsoft.com/office/drawing/2014/main" id="{00000000-0008-0000-0500-00008C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11715750" y="19097625"/>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285750</xdr:colOff>
      <xdr:row>65</xdr:row>
      <xdr:rowOff>85725</xdr:rowOff>
    </xdr:from>
    <xdr:to>
      <xdr:col>13</xdr:col>
      <xdr:colOff>666750</xdr:colOff>
      <xdr:row>65</xdr:row>
      <xdr:rowOff>295275</xdr:rowOff>
    </xdr:to>
    <xdr:pic>
      <xdr:nvPicPr>
        <xdr:cNvPr id="7053" name="Picture 811">
          <a:extLst>
            <a:ext uri="{FF2B5EF4-FFF2-40B4-BE49-F238E27FC236}">
              <a16:creationId xmlns:a16="http://schemas.microsoft.com/office/drawing/2014/main" id="{00000000-0008-0000-0500-00008D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11191875" y="19335750"/>
          <a:ext cx="3810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63</xdr:row>
      <xdr:rowOff>133350</xdr:rowOff>
    </xdr:from>
    <xdr:to>
      <xdr:col>14</xdr:col>
      <xdr:colOff>457200</xdr:colOff>
      <xdr:row>65</xdr:row>
      <xdr:rowOff>247650</xdr:rowOff>
    </xdr:to>
    <xdr:sp macro="" textlink="">
      <xdr:nvSpPr>
        <xdr:cNvPr id="7054" name="Line 812">
          <a:extLst>
            <a:ext uri="{FF2B5EF4-FFF2-40B4-BE49-F238E27FC236}">
              <a16:creationId xmlns:a16="http://schemas.microsoft.com/office/drawing/2014/main" id="{00000000-0008-0000-0500-00008E1B0000}"/>
            </a:ext>
          </a:extLst>
        </xdr:cNvPr>
        <xdr:cNvSpPr>
          <a:spLocks noChangeShapeType="1"/>
        </xdr:cNvSpPr>
      </xdr:nvSpPr>
      <xdr:spPr bwMode="auto">
        <a:xfrm flipV="1">
          <a:off x="11058525" y="18983325"/>
          <a:ext cx="1114425" cy="514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514350</xdr:colOff>
      <xdr:row>64</xdr:row>
      <xdr:rowOff>57150</xdr:rowOff>
    </xdr:from>
    <xdr:to>
      <xdr:col>14</xdr:col>
      <xdr:colOff>57150</xdr:colOff>
      <xdr:row>65</xdr:row>
      <xdr:rowOff>19050</xdr:rowOff>
    </xdr:to>
    <xdr:pic>
      <xdr:nvPicPr>
        <xdr:cNvPr id="7055" name="Picture 813">
          <a:extLst>
            <a:ext uri="{FF2B5EF4-FFF2-40B4-BE49-F238E27FC236}">
              <a16:creationId xmlns:a16="http://schemas.microsoft.com/office/drawing/2014/main" id="{00000000-0008-0000-0500-00008F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0838" t="50392" r="41891" b="44852"/>
        <a:stretch>
          <a:fillRect/>
        </a:stretch>
      </xdr:blipFill>
      <xdr:spPr bwMode="auto">
        <a:xfrm rot="-1468719">
          <a:off x="11420475" y="19107150"/>
          <a:ext cx="3524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123825</xdr:colOff>
      <xdr:row>65</xdr:row>
      <xdr:rowOff>247650</xdr:rowOff>
    </xdr:from>
    <xdr:to>
      <xdr:col>13</xdr:col>
      <xdr:colOff>333375</xdr:colOff>
      <xdr:row>65</xdr:row>
      <xdr:rowOff>352425</xdr:rowOff>
    </xdr:to>
    <xdr:sp macro="" textlink="">
      <xdr:nvSpPr>
        <xdr:cNvPr id="7056" name="Line 814">
          <a:extLst>
            <a:ext uri="{FF2B5EF4-FFF2-40B4-BE49-F238E27FC236}">
              <a16:creationId xmlns:a16="http://schemas.microsoft.com/office/drawing/2014/main" id="{00000000-0008-0000-0500-0000901B0000}"/>
            </a:ext>
          </a:extLst>
        </xdr:cNvPr>
        <xdr:cNvSpPr>
          <a:spLocks noChangeShapeType="1"/>
        </xdr:cNvSpPr>
      </xdr:nvSpPr>
      <xdr:spPr bwMode="auto">
        <a:xfrm flipH="1" flipV="1">
          <a:off x="11029950" y="19497675"/>
          <a:ext cx="2095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581025</xdr:colOff>
      <xdr:row>65</xdr:row>
      <xdr:rowOff>142875</xdr:rowOff>
    </xdr:from>
    <xdr:to>
      <xdr:col>13</xdr:col>
      <xdr:colOff>666750</xdr:colOff>
      <xdr:row>65</xdr:row>
      <xdr:rowOff>190500</xdr:rowOff>
    </xdr:to>
    <xdr:sp macro="" textlink="">
      <xdr:nvSpPr>
        <xdr:cNvPr id="7057" name="Line 815">
          <a:extLst>
            <a:ext uri="{FF2B5EF4-FFF2-40B4-BE49-F238E27FC236}">
              <a16:creationId xmlns:a16="http://schemas.microsoft.com/office/drawing/2014/main" id="{00000000-0008-0000-0500-0000911B0000}"/>
            </a:ext>
          </a:extLst>
        </xdr:cNvPr>
        <xdr:cNvSpPr>
          <a:spLocks noChangeShapeType="1"/>
        </xdr:cNvSpPr>
      </xdr:nvSpPr>
      <xdr:spPr bwMode="auto">
        <a:xfrm flipH="1" flipV="1">
          <a:off x="11487150" y="19392900"/>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333375</xdr:colOff>
      <xdr:row>65</xdr:row>
      <xdr:rowOff>171450</xdr:rowOff>
    </xdr:from>
    <xdr:to>
      <xdr:col>13</xdr:col>
      <xdr:colOff>638175</xdr:colOff>
      <xdr:row>65</xdr:row>
      <xdr:rowOff>314325</xdr:rowOff>
    </xdr:to>
    <xdr:sp macro="" textlink="">
      <xdr:nvSpPr>
        <xdr:cNvPr id="7058" name="Line 816">
          <a:extLst>
            <a:ext uri="{FF2B5EF4-FFF2-40B4-BE49-F238E27FC236}">
              <a16:creationId xmlns:a16="http://schemas.microsoft.com/office/drawing/2014/main" id="{00000000-0008-0000-0500-0000921B0000}"/>
            </a:ext>
          </a:extLst>
        </xdr:cNvPr>
        <xdr:cNvSpPr>
          <a:spLocks noChangeShapeType="1"/>
        </xdr:cNvSpPr>
      </xdr:nvSpPr>
      <xdr:spPr bwMode="auto">
        <a:xfrm flipV="1">
          <a:off x="11239500" y="19421475"/>
          <a:ext cx="3048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457200</xdr:colOff>
      <xdr:row>65</xdr:row>
      <xdr:rowOff>495300</xdr:rowOff>
    </xdr:from>
    <xdr:to>
      <xdr:col>16</xdr:col>
      <xdr:colOff>714375</xdr:colOff>
      <xdr:row>65</xdr:row>
      <xdr:rowOff>619125</xdr:rowOff>
    </xdr:to>
    <xdr:sp macro="" textlink="">
      <xdr:nvSpPr>
        <xdr:cNvPr id="7059" name="Line 817">
          <a:extLst>
            <a:ext uri="{FF2B5EF4-FFF2-40B4-BE49-F238E27FC236}">
              <a16:creationId xmlns:a16="http://schemas.microsoft.com/office/drawing/2014/main" id="{00000000-0008-0000-0500-0000931B0000}"/>
            </a:ext>
          </a:extLst>
        </xdr:cNvPr>
        <xdr:cNvSpPr>
          <a:spLocks noChangeShapeType="1"/>
        </xdr:cNvSpPr>
      </xdr:nvSpPr>
      <xdr:spPr bwMode="auto">
        <a:xfrm flipH="1" flipV="1">
          <a:off x="13801725" y="19745325"/>
          <a:ext cx="2571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647700</xdr:colOff>
      <xdr:row>65</xdr:row>
      <xdr:rowOff>781050</xdr:rowOff>
    </xdr:from>
    <xdr:to>
      <xdr:col>16</xdr:col>
      <xdr:colOff>95250</xdr:colOff>
      <xdr:row>65</xdr:row>
      <xdr:rowOff>904875</xdr:rowOff>
    </xdr:to>
    <xdr:sp macro="" textlink="">
      <xdr:nvSpPr>
        <xdr:cNvPr id="7060" name="Line 818">
          <a:extLst>
            <a:ext uri="{FF2B5EF4-FFF2-40B4-BE49-F238E27FC236}">
              <a16:creationId xmlns:a16="http://schemas.microsoft.com/office/drawing/2014/main" id="{00000000-0008-0000-0500-0000941B0000}"/>
            </a:ext>
          </a:extLst>
        </xdr:cNvPr>
        <xdr:cNvSpPr>
          <a:spLocks noChangeShapeType="1"/>
        </xdr:cNvSpPr>
      </xdr:nvSpPr>
      <xdr:spPr bwMode="auto">
        <a:xfrm flipH="1" flipV="1">
          <a:off x="13182600" y="20031075"/>
          <a:ext cx="2571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95250</xdr:colOff>
      <xdr:row>65</xdr:row>
      <xdr:rowOff>619125</xdr:rowOff>
    </xdr:from>
    <xdr:to>
      <xdr:col>16</xdr:col>
      <xdr:colOff>685800</xdr:colOff>
      <xdr:row>65</xdr:row>
      <xdr:rowOff>885825</xdr:rowOff>
    </xdr:to>
    <xdr:sp macro="" textlink="">
      <xdr:nvSpPr>
        <xdr:cNvPr id="7061" name="Line 819">
          <a:extLst>
            <a:ext uri="{FF2B5EF4-FFF2-40B4-BE49-F238E27FC236}">
              <a16:creationId xmlns:a16="http://schemas.microsoft.com/office/drawing/2014/main" id="{00000000-0008-0000-0500-0000951B0000}"/>
            </a:ext>
          </a:extLst>
        </xdr:cNvPr>
        <xdr:cNvSpPr>
          <a:spLocks noChangeShapeType="1"/>
        </xdr:cNvSpPr>
      </xdr:nvSpPr>
      <xdr:spPr bwMode="auto">
        <a:xfrm flipV="1">
          <a:off x="13439775" y="19869150"/>
          <a:ext cx="590550" cy="2667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228600</xdr:colOff>
      <xdr:row>65</xdr:row>
      <xdr:rowOff>609600</xdr:rowOff>
    </xdr:from>
    <xdr:to>
      <xdr:col>16</xdr:col>
      <xdr:colOff>542925</xdr:colOff>
      <xdr:row>65</xdr:row>
      <xdr:rowOff>819150</xdr:rowOff>
    </xdr:to>
    <xdr:pic>
      <xdr:nvPicPr>
        <xdr:cNvPr id="7062" name="Picture 820">
          <a:extLst>
            <a:ext uri="{FF2B5EF4-FFF2-40B4-BE49-F238E27FC236}">
              <a16:creationId xmlns:a16="http://schemas.microsoft.com/office/drawing/2014/main" id="{00000000-0008-0000-0500-000096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13573125" y="19859625"/>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104775</xdr:colOff>
      <xdr:row>62</xdr:row>
      <xdr:rowOff>142875</xdr:rowOff>
    </xdr:from>
    <xdr:to>
      <xdr:col>16</xdr:col>
      <xdr:colOff>533400</xdr:colOff>
      <xdr:row>64</xdr:row>
      <xdr:rowOff>0</xdr:rowOff>
    </xdr:to>
    <xdr:sp macro="" textlink="">
      <xdr:nvSpPr>
        <xdr:cNvPr id="7063" name="Line 821">
          <a:extLst>
            <a:ext uri="{FF2B5EF4-FFF2-40B4-BE49-F238E27FC236}">
              <a16:creationId xmlns:a16="http://schemas.microsoft.com/office/drawing/2014/main" id="{00000000-0008-0000-0500-0000971B0000}"/>
            </a:ext>
          </a:extLst>
        </xdr:cNvPr>
        <xdr:cNvSpPr>
          <a:spLocks noChangeShapeType="1"/>
        </xdr:cNvSpPr>
      </xdr:nvSpPr>
      <xdr:spPr bwMode="auto">
        <a:xfrm flipH="1" flipV="1">
          <a:off x="13449300" y="18840450"/>
          <a:ext cx="428625" cy="2095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142875</xdr:colOff>
      <xdr:row>63</xdr:row>
      <xdr:rowOff>0</xdr:rowOff>
    </xdr:from>
    <xdr:to>
      <xdr:col>16</xdr:col>
      <xdr:colOff>133350</xdr:colOff>
      <xdr:row>64</xdr:row>
      <xdr:rowOff>161925</xdr:rowOff>
    </xdr:to>
    <xdr:sp macro="" textlink="">
      <xdr:nvSpPr>
        <xdr:cNvPr id="7064" name="Line 822">
          <a:extLst>
            <a:ext uri="{FF2B5EF4-FFF2-40B4-BE49-F238E27FC236}">
              <a16:creationId xmlns:a16="http://schemas.microsoft.com/office/drawing/2014/main" id="{00000000-0008-0000-0500-0000981B0000}"/>
            </a:ext>
          </a:extLst>
        </xdr:cNvPr>
        <xdr:cNvSpPr>
          <a:spLocks noChangeShapeType="1"/>
        </xdr:cNvSpPr>
      </xdr:nvSpPr>
      <xdr:spPr bwMode="auto">
        <a:xfrm flipV="1">
          <a:off x="12677775" y="18849975"/>
          <a:ext cx="800100" cy="3619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361950</xdr:colOff>
      <xdr:row>63</xdr:row>
      <xdr:rowOff>9525</xdr:rowOff>
    </xdr:from>
    <xdr:to>
      <xdr:col>15</xdr:col>
      <xdr:colOff>714375</xdr:colOff>
      <xdr:row>64</xdr:row>
      <xdr:rowOff>19050</xdr:rowOff>
    </xdr:to>
    <xdr:pic>
      <xdr:nvPicPr>
        <xdr:cNvPr id="7065" name="Picture 823">
          <a:extLst>
            <a:ext uri="{FF2B5EF4-FFF2-40B4-BE49-F238E27FC236}">
              <a16:creationId xmlns:a16="http://schemas.microsoft.com/office/drawing/2014/main" id="{00000000-0008-0000-0500-000099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12896850" y="18859500"/>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628650</xdr:colOff>
      <xdr:row>65</xdr:row>
      <xdr:rowOff>9525</xdr:rowOff>
    </xdr:from>
    <xdr:to>
      <xdr:col>15</xdr:col>
      <xdr:colOff>0</xdr:colOff>
      <xdr:row>65</xdr:row>
      <xdr:rowOff>219075</xdr:rowOff>
    </xdr:to>
    <xdr:pic>
      <xdr:nvPicPr>
        <xdr:cNvPr id="7066" name="Picture 824">
          <a:extLst>
            <a:ext uri="{FF2B5EF4-FFF2-40B4-BE49-F238E27FC236}">
              <a16:creationId xmlns:a16="http://schemas.microsoft.com/office/drawing/2014/main" id="{00000000-0008-0000-0500-00009A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2344400" y="192595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200025</xdr:colOff>
      <xdr:row>63</xdr:row>
      <xdr:rowOff>190500</xdr:rowOff>
    </xdr:from>
    <xdr:to>
      <xdr:col>16</xdr:col>
      <xdr:colOff>504825</xdr:colOff>
      <xdr:row>65</xdr:row>
      <xdr:rowOff>28575</xdr:rowOff>
    </xdr:to>
    <xdr:pic>
      <xdr:nvPicPr>
        <xdr:cNvPr id="7067" name="Picture 825">
          <a:extLst>
            <a:ext uri="{FF2B5EF4-FFF2-40B4-BE49-F238E27FC236}">
              <a16:creationId xmlns:a16="http://schemas.microsoft.com/office/drawing/2014/main" id="{00000000-0008-0000-0500-00009B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3544550" y="19040475"/>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657225</xdr:colOff>
      <xdr:row>65</xdr:row>
      <xdr:rowOff>257175</xdr:rowOff>
    </xdr:from>
    <xdr:to>
      <xdr:col>14</xdr:col>
      <xdr:colOff>57150</xdr:colOff>
      <xdr:row>65</xdr:row>
      <xdr:rowOff>619125</xdr:rowOff>
    </xdr:to>
    <xdr:pic>
      <xdr:nvPicPr>
        <xdr:cNvPr id="7068" name="Picture 826">
          <a:extLst>
            <a:ext uri="{FF2B5EF4-FFF2-40B4-BE49-F238E27FC236}">
              <a16:creationId xmlns:a16="http://schemas.microsoft.com/office/drawing/2014/main" id="{00000000-0008-0000-0500-00009C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1563350" y="19507200"/>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409575</xdr:colOff>
      <xdr:row>64</xdr:row>
      <xdr:rowOff>133350</xdr:rowOff>
    </xdr:from>
    <xdr:to>
      <xdr:col>12</xdr:col>
      <xdr:colOff>333375</xdr:colOff>
      <xdr:row>65</xdr:row>
      <xdr:rowOff>76200</xdr:rowOff>
    </xdr:to>
    <xdr:pic>
      <xdr:nvPicPr>
        <xdr:cNvPr id="7069" name="Picture 827">
          <a:extLst>
            <a:ext uri="{FF2B5EF4-FFF2-40B4-BE49-F238E27FC236}">
              <a16:creationId xmlns:a16="http://schemas.microsoft.com/office/drawing/2014/main" id="{00000000-0008-0000-0500-00009D1B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20392" t="40933" r="57167" b="52028"/>
        <a:stretch>
          <a:fillRect/>
        </a:stretch>
      </xdr:blipFill>
      <xdr:spPr bwMode="auto">
        <a:xfrm rot="1598270">
          <a:off x="9248775" y="19183350"/>
          <a:ext cx="7334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438150</xdr:colOff>
      <xdr:row>78</xdr:row>
      <xdr:rowOff>38100</xdr:rowOff>
    </xdr:from>
    <xdr:to>
      <xdr:col>2</xdr:col>
      <xdr:colOff>638175</xdr:colOff>
      <xdr:row>78</xdr:row>
      <xdr:rowOff>152400</xdr:rowOff>
    </xdr:to>
    <xdr:sp macro="" textlink="">
      <xdr:nvSpPr>
        <xdr:cNvPr id="7070" name="Line 829">
          <a:extLst>
            <a:ext uri="{FF2B5EF4-FFF2-40B4-BE49-F238E27FC236}">
              <a16:creationId xmlns:a16="http://schemas.microsoft.com/office/drawing/2014/main" id="{00000000-0008-0000-0500-00009E1B0000}"/>
            </a:ext>
          </a:extLst>
        </xdr:cNvPr>
        <xdr:cNvSpPr>
          <a:spLocks noChangeShapeType="1"/>
        </xdr:cNvSpPr>
      </xdr:nvSpPr>
      <xdr:spPr bwMode="auto">
        <a:xfrm flipH="1" flipV="1">
          <a:off x="1438275" y="23326725"/>
          <a:ext cx="2000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628650</xdr:colOff>
      <xdr:row>79</xdr:row>
      <xdr:rowOff>219075</xdr:rowOff>
    </xdr:from>
    <xdr:to>
      <xdr:col>1</xdr:col>
      <xdr:colOff>742950</xdr:colOff>
      <xdr:row>79</xdr:row>
      <xdr:rowOff>285750</xdr:rowOff>
    </xdr:to>
    <xdr:sp macro="" textlink="">
      <xdr:nvSpPr>
        <xdr:cNvPr id="7071" name="Line 830">
          <a:extLst>
            <a:ext uri="{FF2B5EF4-FFF2-40B4-BE49-F238E27FC236}">
              <a16:creationId xmlns:a16="http://schemas.microsoft.com/office/drawing/2014/main" id="{00000000-0008-0000-0500-00009F1B0000}"/>
            </a:ext>
          </a:extLst>
        </xdr:cNvPr>
        <xdr:cNvSpPr>
          <a:spLocks noChangeShapeType="1"/>
        </xdr:cNvSpPr>
      </xdr:nvSpPr>
      <xdr:spPr bwMode="auto">
        <a:xfrm flipH="1" flipV="1">
          <a:off x="819150" y="2370772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219075</xdr:colOff>
      <xdr:row>79</xdr:row>
      <xdr:rowOff>304800</xdr:rowOff>
    </xdr:from>
    <xdr:to>
      <xdr:col>1</xdr:col>
      <xdr:colOff>447675</xdr:colOff>
      <xdr:row>79</xdr:row>
      <xdr:rowOff>428625</xdr:rowOff>
    </xdr:to>
    <xdr:sp macro="" textlink="">
      <xdr:nvSpPr>
        <xdr:cNvPr id="7072" name="Line 831">
          <a:extLst>
            <a:ext uri="{FF2B5EF4-FFF2-40B4-BE49-F238E27FC236}">
              <a16:creationId xmlns:a16="http://schemas.microsoft.com/office/drawing/2014/main" id="{00000000-0008-0000-0500-0000A01B0000}"/>
            </a:ext>
          </a:extLst>
        </xdr:cNvPr>
        <xdr:cNvSpPr>
          <a:spLocks noChangeShapeType="1"/>
        </xdr:cNvSpPr>
      </xdr:nvSpPr>
      <xdr:spPr bwMode="auto">
        <a:xfrm flipH="1" flipV="1">
          <a:off x="409575" y="23793450"/>
          <a:ext cx="22860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723900</xdr:colOff>
      <xdr:row>78</xdr:row>
      <xdr:rowOff>142875</xdr:rowOff>
    </xdr:from>
    <xdr:to>
      <xdr:col>2</xdr:col>
      <xdr:colOff>600075</xdr:colOff>
      <xdr:row>79</xdr:row>
      <xdr:rowOff>257175</xdr:rowOff>
    </xdr:to>
    <xdr:sp macro="" textlink="">
      <xdr:nvSpPr>
        <xdr:cNvPr id="7073" name="Line 832">
          <a:extLst>
            <a:ext uri="{FF2B5EF4-FFF2-40B4-BE49-F238E27FC236}">
              <a16:creationId xmlns:a16="http://schemas.microsoft.com/office/drawing/2014/main" id="{00000000-0008-0000-0500-0000A11B0000}"/>
            </a:ext>
          </a:extLst>
        </xdr:cNvPr>
        <xdr:cNvSpPr>
          <a:spLocks noChangeShapeType="1"/>
        </xdr:cNvSpPr>
      </xdr:nvSpPr>
      <xdr:spPr bwMode="auto">
        <a:xfrm flipV="1">
          <a:off x="914400" y="23431500"/>
          <a:ext cx="685800" cy="3143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400050</xdr:colOff>
      <xdr:row>79</xdr:row>
      <xdr:rowOff>266700</xdr:rowOff>
    </xdr:from>
    <xdr:to>
      <xdr:col>1</xdr:col>
      <xdr:colOff>704850</xdr:colOff>
      <xdr:row>79</xdr:row>
      <xdr:rowOff>409575</xdr:rowOff>
    </xdr:to>
    <xdr:sp macro="" textlink="">
      <xdr:nvSpPr>
        <xdr:cNvPr id="7074" name="Line 833">
          <a:extLst>
            <a:ext uri="{FF2B5EF4-FFF2-40B4-BE49-F238E27FC236}">
              <a16:creationId xmlns:a16="http://schemas.microsoft.com/office/drawing/2014/main" id="{00000000-0008-0000-0500-0000A21B0000}"/>
            </a:ext>
          </a:extLst>
        </xdr:cNvPr>
        <xdr:cNvSpPr>
          <a:spLocks noChangeShapeType="1"/>
        </xdr:cNvSpPr>
      </xdr:nvSpPr>
      <xdr:spPr bwMode="auto">
        <a:xfrm flipV="1">
          <a:off x="590550" y="23755350"/>
          <a:ext cx="3048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219075</xdr:colOff>
      <xdr:row>78</xdr:row>
      <xdr:rowOff>28575</xdr:rowOff>
    </xdr:from>
    <xdr:to>
      <xdr:col>2</xdr:col>
      <xdr:colOff>438150</xdr:colOff>
      <xdr:row>79</xdr:row>
      <xdr:rowOff>295275</xdr:rowOff>
    </xdr:to>
    <xdr:sp macro="" textlink="">
      <xdr:nvSpPr>
        <xdr:cNvPr id="7075" name="Line 834">
          <a:extLst>
            <a:ext uri="{FF2B5EF4-FFF2-40B4-BE49-F238E27FC236}">
              <a16:creationId xmlns:a16="http://schemas.microsoft.com/office/drawing/2014/main" id="{00000000-0008-0000-0500-0000A31B0000}"/>
            </a:ext>
          </a:extLst>
        </xdr:cNvPr>
        <xdr:cNvSpPr>
          <a:spLocks noChangeShapeType="1"/>
        </xdr:cNvSpPr>
      </xdr:nvSpPr>
      <xdr:spPr bwMode="auto">
        <a:xfrm flipV="1">
          <a:off x="409575" y="23317200"/>
          <a:ext cx="1028700" cy="4667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342900</xdr:colOff>
      <xdr:row>79</xdr:row>
      <xdr:rowOff>190500</xdr:rowOff>
    </xdr:from>
    <xdr:to>
      <xdr:col>1</xdr:col>
      <xdr:colOff>695325</xdr:colOff>
      <xdr:row>79</xdr:row>
      <xdr:rowOff>371475</xdr:rowOff>
    </xdr:to>
    <xdr:pic>
      <xdr:nvPicPr>
        <xdr:cNvPr id="7076" name="Picture 835">
          <a:extLst>
            <a:ext uri="{FF2B5EF4-FFF2-40B4-BE49-F238E27FC236}">
              <a16:creationId xmlns:a16="http://schemas.microsoft.com/office/drawing/2014/main" id="{00000000-0008-0000-0500-0000A4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468719">
          <a:off x="533400" y="23679150"/>
          <a:ext cx="3524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628650</xdr:colOff>
      <xdr:row>79</xdr:row>
      <xdr:rowOff>647700</xdr:rowOff>
    </xdr:from>
    <xdr:to>
      <xdr:col>2</xdr:col>
      <xdr:colOff>57150</xdr:colOff>
      <xdr:row>79</xdr:row>
      <xdr:rowOff>762000</xdr:rowOff>
    </xdr:to>
    <xdr:sp macro="" textlink="">
      <xdr:nvSpPr>
        <xdr:cNvPr id="7077" name="Line 836">
          <a:extLst>
            <a:ext uri="{FF2B5EF4-FFF2-40B4-BE49-F238E27FC236}">
              <a16:creationId xmlns:a16="http://schemas.microsoft.com/office/drawing/2014/main" id="{00000000-0008-0000-0500-0000A51B0000}"/>
            </a:ext>
          </a:extLst>
        </xdr:cNvPr>
        <xdr:cNvSpPr>
          <a:spLocks noChangeShapeType="1"/>
        </xdr:cNvSpPr>
      </xdr:nvSpPr>
      <xdr:spPr bwMode="auto">
        <a:xfrm flipV="1">
          <a:off x="819150" y="24136350"/>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209550</xdr:colOff>
      <xdr:row>79</xdr:row>
      <xdr:rowOff>447675</xdr:rowOff>
    </xdr:from>
    <xdr:to>
      <xdr:col>1</xdr:col>
      <xdr:colOff>447675</xdr:colOff>
      <xdr:row>79</xdr:row>
      <xdr:rowOff>561975</xdr:rowOff>
    </xdr:to>
    <xdr:sp macro="" textlink="">
      <xdr:nvSpPr>
        <xdr:cNvPr id="7078" name="Line 837">
          <a:extLst>
            <a:ext uri="{FF2B5EF4-FFF2-40B4-BE49-F238E27FC236}">
              <a16:creationId xmlns:a16="http://schemas.microsoft.com/office/drawing/2014/main" id="{00000000-0008-0000-0500-0000A61B0000}"/>
            </a:ext>
          </a:extLst>
        </xdr:cNvPr>
        <xdr:cNvSpPr>
          <a:spLocks noChangeShapeType="1"/>
        </xdr:cNvSpPr>
      </xdr:nvSpPr>
      <xdr:spPr bwMode="auto">
        <a:xfrm flipV="1">
          <a:off x="400050" y="23936325"/>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219075</xdr:colOff>
      <xdr:row>79</xdr:row>
      <xdr:rowOff>552450</xdr:rowOff>
    </xdr:from>
    <xdr:to>
      <xdr:col>1</xdr:col>
      <xdr:colOff>638175</xdr:colOff>
      <xdr:row>79</xdr:row>
      <xdr:rowOff>752475</xdr:rowOff>
    </xdr:to>
    <xdr:sp macro="" textlink="">
      <xdr:nvSpPr>
        <xdr:cNvPr id="7079" name="Line 838">
          <a:extLst>
            <a:ext uri="{FF2B5EF4-FFF2-40B4-BE49-F238E27FC236}">
              <a16:creationId xmlns:a16="http://schemas.microsoft.com/office/drawing/2014/main" id="{00000000-0008-0000-0500-0000A71B0000}"/>
            </a:ext>
          </a:extLst>
        </xdr:cNvPr>
        <xdr:cNvSpPr>
          <a:spLocks noChangeShapeType="1"/>
        </xdr:cNvSpPr>
      </xdr:nvSpPr>
      <xdr:spPr bwMode="auto">
        <a:xfrm>
          <a:off x="409575" y="24041100"/>
          <a:ext cx="419100"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371475</xdr:colOff>
      <xdr:row>79</xdr:row>
      <xdr:rowOff>514350</xdr:rowOff>
    </xdr:from>
    <xdr:to>
      <xdr:col>1</xdr:col>
      <xdr:colOff>685800</xdr:colOff>
      <xdr:row>79</xdr:row>
      <xdr:rowOff>704850</xdr:rowOff>
    </xdr:to>
    <xdr:pic>
      <xdr:nvPicPr>
        <xdr:cNvPr id="7080" name="Picture 839">
          <a:extLst>
            <a:ext uri="{FF2B5EF4-FFF2-40B4-BE49-F238E27FC236}">
              <a16:creationId xmlns:a16="http://schemas.microsoft.com/office/drawing/2014/main" id="{00000000-0008-0000-0500-0000A8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98211">
          <a:off x="561975" y="24003000"/>
          <a:ext cx="3143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180975</xdr:colOff>
      <xdr:row>77</xdr:row>
      <xdr:rowOff>95250</xdr:rowOff>
    </xdr:from>
    <xdr:to>
      <xdr:col>3</xdr:col>
      <xdr:colOff>419100</xdr:colOff>
      <xdr:row>78</xdr:row>
      <xdr:rowOff>9525</xdr:rowOff>
    </xdr:to>
    <xdr:sp macro="" textlink="">
      <xdr:nvSpPr>
        <xdr:cNvPr id="7081" name="Line 840">
          <a:extLst>
            <a:ext uri="{FF2B5EF4-FFF2-40B4-BE49-F238E27FC236}">
              <a16:creationId xmlns:a16="http://schemas.microsoft.com/office/drawing/2014/main" id="{00000000-0008-0000-0500-0000A91B0000}"/>
            </a:ext>
          </a:extLst>
        </xdr:cNvPr>
        <xdr:cNvSpPr>
          <a:spLocks noChangeShapeType="1"/>
        </xdr:cNvSpPr>
      </xdr:nvSpPr>
      <xdr:spPr bwMode="auto">
        <a:xfrm flipV="1">
          <a:off x="1990725" y="23183850"/>
          <a:ext cx="23812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285750</xdr:colOff>
      <xdr:row>79</xdr:row>
      <xdr:rowOff>381000</xdr:rowOff>
    </xdr:from>
    <xdr:to>
      <xdr:col>4</xdr:col>
      <xdr:colOff>561975</xdr:colOff>
      <xdr:row>79</xdr:row>
      <xdr:rowOff>533400</xdr:rowOff>
    </xdr:to>
    <xdr:sp macro="" textlink="">
      <xdr:nvSpPr>
        <xdr:cNvPr id="7082" name="Line 841">
          <a:extLst>
            <a:ext uri="{FF2B5EF4-FFF2-40B4-BE49-F238E27FC236}">
              <a16:creationId xmlns:a16="http://schemas.microsoft.com/office/drawing/2014/main" id="{00000000-0008-0000-0500-0000AA1B0000}"/>
            </a:ext>
          </a:extLst>
        </xdr:cNvPr>
        <xdr:cNvSpPr>
          <a:spLocks noChangeShapeType="1"/>
        </xdr:cNvSpPr>
      </xdr:nvSpPr>
      <xdr:spPr bwMode="auto">
        <a:xfrm flipV="1">
          <a:off x="2905125" y="23869650"/>
          <a:ext cx="276225"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304800</xdr:colOff>
      <xdr:row>79</xdr:row>
      <xdr:rowOff>457200</xdr:rowOff>
    </xdr:from>
    <xdr:to>
      <xdr:col>4</xdr:col>
      <xdr:colOff>828675</xdr:colOff>
      <xdr:row>79</xdr:row>
      <xdr:rowOff>762000</xdr:rowOff>
    </xdr:to>
    <xdr:sp macro="" textlink="">
      <xdr:nvSpPr>
        <xdr:cNvPr id="7083" name="Line 842">
          <a:extLst>
            <a:ext uri="{FF2B5EF4-FFF2-40B4-BE49-F238E27FC236}">
              <a16:creationId xmlns:a16="http://schemas.microsoft.com/office/drawing/2014/main" id="{00000000-0008-0000-0500-0000AB1B0000}"/>
            </a:ext>
          </a:extLst>
        </xdr:cNvPr>
        <xdr:cNvSpPr>
          <a:spLocks noChangeShapeType="1"/>
        </xdr:cNvSpPr>
      </xdr:nvSpPr>
      <xdr:spPr bwMode="auto">
        <a:xfrm flipV="1">
          <a:off x="2924175" y="23945850"/>
          <a:ext cx="523875" cy="3048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238125</xdr:colOff>
      <xdr:row>78</xdr:row>
      <xdr:rowOff>0</xdr:rowOff>
    </xdr:from>
    <xdr:to>
      <xdr:col>4</xdr:col>
      <xdr:colOff>542925</xdr:colOff>
      <xdr:row>79</xdr:row>
      <xdr:rowOff>352425</xdr:rowOff>
    </xdr:to>
    <xdr:sp macro="" textlink="">
      <xdr:nvSpPr>
        <xdr:cNvPr id="7084" name="Line 843">
          <a:extLst>
            <a:ext uri="{FF2B5EF4-FFF2-40B4-BE49-F238E27FC236}">
              <a16:creationId xmlns:a16="http://schemas.microsoft.com/office/drawing/2014/main" id="{00000000-0008-0000-0500-0000AC1B0000}"/>
            </a:ext>
          </a:extLst>
        </xdr:cNvPr>
        <xdr:cNvSpPr>
          <a:spLocks noChangeShapeType="1"/>
        </xdr:cNvSpPr>
      </xdr:nvSpPr>
      <xdr:spPr bwMode="auto">
        <a:xfrm>
          <a:off x="2047875" y="23288625"/>
          <a:ext cx="1114425" cy="552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495300</xdr:colOff>
      <xdr:row>78</xdr:row>
      <xdr:rowOff>133350</xdr:rowOff>
    </xdr:from>
    <xdr:to>
      <xdr:col>4</xdr:col>
      <xdr:colOff>304800</xdr:colOff>
      <xdr:row>79</xdr:row>
      <xdr:rowOff>76200</xdr:rowOff>
    </xdr:to>
    <xdr:pic>
      <xdr:nvPicPr>
        <xdr:cNvPr id="7085" name="Picture 844">
          <a:extLst>
            <a:ext uri="{FF2B5EF4-FFF2-40B4-BE49-F238E27FC236}">
              <a16:creationId xmlns:a16="http://schemas.microsoft.com/office/drawing/2014/main" id="{00000000-0008-0000-0500-0000AD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420311">
          <a:off x="2305050" y="23421975"/>
          <a:ext cx="6191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438150</xdr:colOff>
      <xdr:row>77</xdr:row>
      <xdr:rowOff>114300</xdr:rowOff>
    </xdr:from>
    <xdr:to>
      <xdr:col>4</xdr:col>
      <xdr:colOff>847725</xdr:colOff>
      <xdr:row>79</xdr:row>
      <xdr:rowOff>333375</xdr:rowOff>
    </xdr:to>
    <xdr:sp macro="" textlink="">
      <xdr:nvSpPr>
        <xdr:cNvPr id="7086" name="Line 845">
          <a:extLst>
            <a:ext uri="{FF2B5EF4-FFF2-40B4-BE49-F238E27FC236}">
              <a16:creationId xmlns:a16="http://schemas.microsoft.com/office/drawing/2014/main" id="{00000000-0008-0000-0500-0000AE1B0000}"/>
            </a:ext>
          </a:extLst>
        </xdr:cNvPr>
        <xdr:cNvSpPr>
          <a:spLocks noChangeShapeType="1"/>
        </xdr:cNvSpPr>
      </xdr:nvSpPr>
      <xdr:spPr bwMode="auto">
        <a:xfrm>
          <a:off x="2247900" y="23202900"/>
          <a:ext cx="1219200" cy="6191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723900</xdr:colOff>
      <xdr:row>78</xdr:row>
      <xdr:rowOff>28575</xdr:rowOff>
    </xdr:from>
    <xdr:to>
      <xdr:col>4</xdr:col>
      <xdr:colOff>533400</xdr:colOff>
      <xdr:row>79</xdr:row>
      <xdr:rowOff>38100</xdr:rowOff>
    </xdr:to>
    <xdr:pic>
      <xdr:nvPicPr>
        <xdr:cNvPr id="7087" name="Picture 846">
          <a:extLst>
            <a:ext uri="{FF2B5EF4-FFF2-40B4-BE49-F238E27FC236}">
              <a16:creationId xmlns:a16="http://schemas.microsoft.com/office/drawing/2014/main" id="{00000000-0008-0000-0500-0000AF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2971" t="52617" r="50032" b="39635"/>
        <a:stretch>
          <a:fillRect/>
        </a:stretch>
      </xdr:blipFill>
      <xdr:spPr bwMode="auto">
        <a:xfrm rot="1446820">
          <a:off x="2533650" y="23317200"/>
          <a:ext cx="6191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390525</xdr:colOff>
      <xdr:row>79</xdr:row>
      <xdr:rowOff>485775</xdr:rowOff>
    </xdr:from>
    <xdr:to>
      <xdr:col>4</xdr:col>
      <xdr:colOff>609600</xdr:colOff>
      <xdr:row>79</xdr:row>
      <xdr:rowOff>590550</xdr:rowOff>
    </xdr:to>
    <xdr:sp macro="" textlink="">
      <xdr:nvSpPr>
        <xdr:cNvPr id="7088" name="Line 847">
          <a:extLst>
            <a:ext uri="{FF2B5EF4-FFF2-40B4-BE49-F238E27FC236}">
              <a16:creationId xmlns:a16="http://schemas.microsoft.com/office/drawing/2014/main" id="{00000000-0008-0000-0500-0000B01B0000}"/>
            </a:ext>
          </a:extLst>
        </xdr:cNvPr>
        <xdr:cNvSpPr>
          <a:spLocks noChangeShapeType="1"/>
        </xdr:cNvSpPr>
      </xdr:nvSpPr>
      <xdr:spPr bwMode="auto">
        <a:xfrm>
          <a:off x="3009900" y="23974425"/>
          <a:ext cx="219075" cy="104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4</xdr:col>
      <xdr:colOff>409575</xdr:colOff>
      <xdr:row>79</xdr:row>
      <xdr:rowOff>390525</xdr:rowOff>
    </xdr:from>
    <xdr:to>
      <xdr:col>4</xdr:col>
      <xdr:colOff>714375</xdr:colOff>
      <xdr:row>79</xdr:row>
      <xdr:rowOff>571500</xdr:rowOff>
    </xdr:to>
    <xdr:pic>
      <xdr:nvPicPr>
        <xdr:cNvPr id="7089" name="Picture 848">
          <a:extLst>
            <a:ext uri="{FF2B5EF4-FFF2-40B4-BE49-F238E27FC236}">
              <a16:creationId xmlns:a16="http://schemas.microsoft.com/office/drawing/2014/main" id="{00000000-0008-0000-0500-0000B1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58157" t="32249" r="34271" b="60887"/>
        <a:stretch>
          <a:fillRect/>
        </a:stretch>
      </xdr:blipFill>
      <xdr:spPr bwMode="auto">
        <a:xfrm rot="1681978">
          <a:off x="3028950" y="23879175"/>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276225</xdr:colOff>
      <xdr:row>79</xdr:row>
      <xdr:rowOff>552450</xdr:rowOff>
    </xdr:from>
    <xdr:to>
      <xdr:col>4</xdr:col>
      <xdr:colOff>714375</xdr:colOff>
      <xdr:row>79</xdr:row>
      <xdr:rowOff>790575</xdr:rowOff>
    </xdr:to>
    <xdr:sp macro="" textlink="">
      <xdr:nvSpPr>
        <xdr:cNvPr id="7090" name="Line 849">
          <a:extLst>
            <a:ext uri="{FF2B5EF4-FFF2-40B4-BE49-F238E27FC236}">
              <a16:creationId xmlns:a16="http://schemas.microsoft.com/office/drawing/2014/main" id="{00000000-0008-0000-0500-0000B21B0000}"/>
            </a:ext>
          </a:extLst>
        </xdr:cNvPr>
        <xdr:cNvSpPr>
          <a:spLocks noChangeShapeType="1"/>
        </xdr:cNvSpPr>
      </xdr:nvSpPr>
      <xdr:spPr bwMode="auto">
        <a:xfrm flipH="1" flipV="1">
          <a:off x="2895600" y="24041100"/>
          <a:ext cx="438150" cy="2381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533400</xdr:colOff>
      <xdr:row>79</xdr:row>
      <xdr:rowOff>809625</xdr:rowOff>
    </xdr:from>
    <xdr:to>
      <xdr:col>4</xdr:col>
      <xdr:colOff>219075</xdr:colOff>
      <xdr:row>80</xdr:row>
      <xdr:rowOff>95250</xdr:rowOff>
    </xdr:to>
    <xdr:sp macro="" textlink="">
      <xdr:nvSpPr>
        <xdr:cNvPr id="7091" name="Line 850">
          <a:extLst>
            <a:ext uri="{FF2B5EF4-FFF2-40B4-BE49-F238E27FC236}">
              <a16:creationId xmlns:a16="http://schemas.microsoft.com/office/drawing/2014/main" id="{00000000-0008-0000-0500-0000B31B0000}"/>
            </a:ext>
          </a:extLst>
        </xdr:cNvPr>
        <xdr:cNvSpPr>
          <a:spLocks noChangeShapeType="1"/>
        </xdr:cNvSpPr>
      </xdr:nvSpPr>
      <xdr:spPr bwMode="auto">
        <a:xfrm flipH="1" flipV="1">
          <a:off x="2343150" y="24298275"/>
          <a:ext cx="495300" cy="247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209550</xdr:colOff>
      <xdr:row>79</xdr:row>
      <xdr:rowOff>781050</xdr:rowOff>
    </xdr:from>
    <xdr:to>
      <xdr:col>4</xdr:col>
      <xdr:colOff>704850</xdr:colOff>
      <xdr:row>80</xdr:row>
      <xdr:rowOff>85725</xdr:rowOff>
    </xdr:to>
    <xdr:sp macro="" textlink="">
      <xdr:nvSpPr>
        <xdr:cNvPr id="7092" name="Line 851">
          <a:extLst>
            <a:ext uri="{FF2B5EF4-FFF2-40B4-BE49-F238E27FC236}">
              <a16:creationId xmlns:a16="http://schemas.microsoft.com/office/drawing/2014/main" id="{00000000-0008-0000-0500-0000B41B0000}"/>
            </a:ext>
          </a:extLst>
        </xdr:cNvPr>
        <xdr:cNvSpPr>
          <a:spLocks noChangeShapeType="1"/>
        </xdr:cNvSpPr>
      </xdr:nvSpPr>
      <xdr:spPr bwMode="auto">
        <a:xfrm flipV="1">
          <a:off x="2828925" y="24269700"/>
          <a:ext cx="495300" cy="2667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276225</xdr:colOff>
      <xdr:row>79</xdr:row>
      <xdr:rowOff>781050</xdr:rowOff>
    </xdr:from>
    <xdr:to>
      <xdr:col>4</xdr:col>
      <xdr:colOff>590550</xdr:colOff>
      <xdr:row>80</xdr:row>
      <xdr:rowOff>28575</xdr:rowOff>
    </xdr:to>
    <xdr:pic>
      <xdr:nvPicPr>
        <xdr:cNvPr id="7093" name="Picture 852">
          <a:extLst>
            <a:ext uri="{FF2B5EF4-FFF2-40B4-BE49-F238E27FC236}">
              <a16:creationId xmlns:a16="http://schemas.microsoft.com/office/drawing/2014/main" id="{00000000-0008-0000-0500-0000B5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2895600" y="2426970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552450</xdr:colOff>
      <xdr:row>79</xdr:row>
      <xdr:rowOff>142875</xdr:rowOff>
    </xdr:from>
    <xdr:to>
      <xdr:col>2</xdr:col>
      <xdr:colOff>752475</xdr:colOff>
      <xdr:row>79</xdr:row>
      <xdr:rowOff>371475</xdr:rowOff>
    </xdr:to>
    <xdr:pic>
      <xdr:nvPicPr>
        <xdr:cNvPr id="7094" name="Picture 853">
          <a:extLst>
            <a:ext uri="{FF2B5EF4-FFF2-40B4-BE49-F238E27FC236}">
              <a16:creationId xmlns:a16="http://schemas.microsoft.com/office/drawing/2014/main" id="{00000000-0008-0000-0500-0000B6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552575" y="23631525"/>
          <a:ext cx="2000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714375</xdr:colOff>
      <xdr:row>79</xdr:row>
      <xdr:rowOff>342900</xdr:rowOff>
    </xdr:from>
    <xdr:to>
      <xdr:col>2</xdr:col>
      <xdr:colOff>123825</xdr:colOff>
      <xdr:row>79</xdr:row>
      <xdr:rowOff>714375</xdr:rowOff>
    </xdr:to>
    <xdr:pic>
      <xdr:nvPicPr>
        <xdr:cNvPr id="7095" name="Picture 854">
          <a:extLst>
            <a:ext uri="{FF2B5EF4-FFF2-40B4-BE49-F238E27FC236}">
              <a16:creationId xmlns:a16="http://schemas.microsoft.com/office/drawing/2014/main" id="{00000000-0008-0000-0500-0000B7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904875" y="2383155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79</xdr:row>
      <xdr:rowOff>600075</xdr:rowOff>
    </xdr:from>
    <xdr:to>
      <xdr:col>4</xdr:col>
      <xdr:colOff>333375</xdr:colOff>
      <xdr:row>79</xdr:row>
      <xdr:rowOff>838200</xdr:rowOff>
    </xdr:to>
    <xdr:pic>
      <xdr:nvPicPr>
        <xdr:cNvPr id="7096" name="Picture 855">
          <a:extLst>
            <a:ext uri="{FF2B5EF4-FFF2-40B4-BE49-F238E27FC236}">
              <a16:creationId xmlns:a16="http://schemas.microsoft.com/office/drawing/2014/main" id="{00000000-0008-0000-0500-0000B8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2647950" y="24088725"/>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238125</xdr:colOff>
      <xdr:row>78</xdr:row>
      <xdr:rowOff>152400</xdr:rowOff>
    </xdr:from>
    <xdr:to>
      <xdr:col>3</xdr:col>
      <xdr:colOff>485775</xdr:colOff>
      <xdr:row>79</xdr:row>
      <xdr:rowOff>219075</xdr:rowOff>
    </xdr:to>
    <xdr:pic>
      <xdr:nvPicPr>
        <xdr:cNvPr id="7097" name="Picture 856">
          <a:extLst>
            <a:ext uri="{FF2B5EF4-FFF2-40B4-BE49-F238E27FC236}">
              <a16:creationId xmlns:a16="http://schemas.microsoft.com/office/drawing/2014/main" id="{00000000-0008-0000-0500-0000B9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69353" t="43413" r="26607" b="50723"/>
        <a:stretch>
          <a:fillRect/>
        </a:stretch>
      </xdr:blipFill>
      <xdr:spPr bwMode="auto">
        <a:xfrm>
          <a:off x="2047875" y="23441025"/>
          <a:ext cx="2476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57150</xdr:colOff>
      <xdr:row>78</xdr:row>
      <xdr:rowOff>180975</xdr:rowOff>
    </xdr:from>
    <xdr:to>
      <xdr:col>2</xdr:col>
      <xdr:colOff>390525</xdr:colOff>
      <xdr:row>79</xdr:row>
      <xdr:rowOff>142875</xdr:rowOff>
    </xdr:to>
    <xdr:pic>
      <xdr:nvPicPr>
        <xdr:cNvPr id="7098" name="Picture 857">
          <a:extLst>
            <a:ext uri="{FF2B5EF4-FFF2-40B4-BE49-F238E27FC236}">
              <a16:creationId xmlns:a16="http://schemas.microsoft.com/office/drawing/2014/main" id="{00000000-0008-0000-0500-0000BA1B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47075" t="28009" r="41866" b="64394"/>
        <a:stretch>
          <a:fillRect/>
        </a:stretch>
      </xdr:blipFill>
      <xdr:spPr bwMode="auto">
        <a:xfrm rot="-1701297">
          <a:off x="1057275" y="23469600"/>
          <a:ext cx="33337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514350</xdr:colOff>
      <xdr:row>78</xdr:row>
      <xdr:rowOff>133350</xdr:rowOff>
    </xdr:from>
    <xdr:to>
      <xdr:col>2</xdr:col>
      <xdr:colOff>38100</xdr:colOff>
      <xdr:row>79</xdr:row>
      <xdr:rowOff>114300</xdr:rowOff>
    </xdr:to>
    <xdr:pic>
      <xdr:nvPicPr>
        <xdr:cNvPr id="7099" name="Picture 858">
          <a:extLst>
            <a:ext uri="{FF2B5EF4-FFF2-40B4-BE49-F238E27FC236}">
              <a16:creationId xmlns:a16="http://schemas.microsoft.com/office/drawing/2014/main" id="{00000000-0008-0000-0500-0000BB1B0000}"/>
            </a:ext>
          </a:extLst>
        </xdr:cNvPr>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l="47075" t="44821" r="41866" b="46558"/>
        <a:stretch>
          <a:fillRect/>
        </a:stretch>
      </xdr:blipFill>
      <xdr:spPr bwMode="auto">
        <a:xfrm rot="-1442058">
          <a:off x="704850" y="23421975"/>
          <a:ext cx="3333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123825</xdr:colOff>
      <xdr:row>65</xdr:row>
      <xdr:rowOff>371475</xdr:rowOff>
    </xdr:from>
    <xdr:to>
      <xdr:col>13</xdr:col>
      <xdr:colOff>333375</xdr:colOff>
      <xdr:row>65</xdr:row>
      <xdr:rowOff>457200</xdr:rowOff>
    </xdr:to>
    <xdr:sp macro="" textlink="">
      <xdr:nvSpPr>
        <xdr:cNvPr id="7101" name="Line 981">
          <a:extLst>
            <a:ext uri="{FF2B5EF4-FFF2-40B4-BE49-F238E27FC236}">
              <a16:creationId xmlns:a16="http://schemas.microsoft.com/office/drawing/2014/main" id="{00000000-0008-0000-0500-0000BD1B0000}"/>
            </a:ext>
          </a:extLst>
        </xdr:cNvPr>
        <xdr:cNvSpPr>
          <a:spLocks noChangeShapeType="1"/>
        </xdr:cNvSpPr>
      </xdr:nvSpPr>
      <xdr:spPr bwMode="auto">
        <a:xfrm flipH="1">
          <a:off x="11029950" y="19621500"/>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209550</xdr:colOff>
      <xdr:row>65</xdr:row>
      <xdr:rowOff>381000</xdr:rowOff>
    </xdr:from>
    <xdr:to>
      <xdr:col>13</xdr:col>
      <xdr:colOff>590550</xdr:colOff>
      <xdr:row>65</xdr:row>
      <xdr:rowOff>609600</xdr:rowOff>
    </xdr:to>
    <xdr:pic>
      <xdr:nvPicPr>
        <xdr:cNvPr id="7102" name="Picture 982">
          <a:extLst>
            <a:ext uri="{FF2B5EF4-FFF2-40B4-BE49-F238E27FC236}">
              <a16:creationId xmlns:a16="http://schemas.microsoft.com/office/drawing/2014/main" id="{00000000-0008-0000-0500-0000BE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837869">
          <a:off x="11115675" y="19631025"/>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152400</xdr:colOff>
      <xdr:row>65</xdr:row>
      <xdr:rowOff>457200</xdr:rowOff>
    </xdr:from>
    <xdr:to>
      <xdr:col>13</xdr:col>
      <xdr:colOff>552450</xdr:colOff>
      <xdr:row>65</xdr:row>
      <xdr:rowOff>676275</xdr:rowOff>
    </xdr:to>
    <xdr:sp macro="" textlink="">
      <xdr:nvSpPr>
        <xdr:cNvPr id="7103" name="Line 983">
          <a:extLst>
            <a:ext uri="{FF2B5EF4-FFF2-40B4-BE49-F238E27FC236}">
              <a16:creationId xmlns:a16="http://schemas.microsoft.com/office/drawing/2014/main" id="{00000000-0008-0000-0500-0000BF1B0000}"/>
            </a:ext>
          </a:extLst>
        </xdr:cNvPr>
        <xdr:cNvSpPr>
          <a:spLocks noChangeShapeType="1"/>
        </xdr:cNvSpPr>
      </xdr:nvSpPr>
      <xdr:spPr bwMode="auto">
        <a:xfrm>
          <a:off x="11058525" y="19707225"/>
          <a:ext cx="400050"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552450</xdr:colOff>
      <xdr:row>65</xdr:row>
      <xdr:rowOff>600075</xdr:rowOff>
    </xdr:from>
    <xdr:to>
      <xdr:col>13</xdr:col>
      <xdr:colOff>800100</xdr:colOff>
      <xdr:row>65</xdr:row>
      <xdr:rowOff>695325</xdr:rowOff>
    </xdr:to>
    <xdr:sp macro="" textlink="">
      <xdr:nvSpPr>
        <xdr:cNvPr id="7104" name="Line 984">
          <a:extLst>
            <a:ext uri="{FF2B5EF4-FFF2-40B4-BE49-F238E27FC236}">
              <a16:creationId xmlns:a16="http://schemas.microsoft.com/office/drawing/2014/main" id="{00000000-0008-0000-0500-0000C01B0000}"/>
            </a:ext>
          </a:extLst>
        </xdr:cNvPr>
        <xdr:cNvSpPr>
          <a:spLocks noChangeShapeType="1"/>
        </xdr:cNvSpPr>
      </xdr:nvSpPr>
      <xdr:spPr bwMode="auto">
        <a:xfrm flipH="1">
          <a:off x="11458575" y="19850100"/>
          <a:ext cx="24765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600075</xdr:colOff>
      <xdr:row>64</xdr:row>
      <xdr:rowOff>114300</xdr:rowOff>
    </xdr:from>
    <xdr:to>
      <xdr:col>16</xdr:col>
      <xdr:colOff>276225</xdr:colOff>
      <xdr:row>65</xdr:row>
      <xdr:rowOff>123825</xdr:rowOff>
    </xdr:to>
    <xdr:sp macro="" textlink="">
      <xdr:nvSpPr>
        <xdr:cNvPr id="7105" name="Line 985">
          <a:extLst>
            <a:ext uri="{FF2B5EF4-FFF2-40B4-BE49-F238E27FC236}">
              <a16:creationId xmlns:a16="http://schemas.microsoft.com/office/drawing/2014/main" id="{00000000-0008-0000-0500-0000C11B0000}"/>
            </a:ext>
          </a:extLst>
        </xdr:cNvPr>
        <xdr:cNvSpPr>
          <a:spLocks noChangeShapeType="1"/>
        </xdr:cNvSpPr>
      </xdr:nvSpPr>
      <xdr:spPr bwMode="auto">
        <a:xfrm>
          <a:off x="13134975" y="19164300"/>
          <a:ext cx="4857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552450</xdr:colOff>
      <xdr:row>7</xdr:row>
      <xdr:rowOff>9525</xdr:rowOff>
    </xdr:from>
    <xdr:to>
      <xdr:col>2</xdr:col>
      <xdr:colOff>85725</xdr:colOff>
      <xdr:row>7</xdr:row>
      <xdr:rowOff>171450</xdr:rowOff>
    </xdr:to>
    <xdr:sp macro="" textlink="">
      <xdr:nvSpPr>
        <xdr:cNvPr id="7106" name="Line 50">
          <a:extLst>
            <a:ext uri="{FF2B5EF4-FFF2-40B4-BE49-F238E27FC236}">
              <a16:creationId xmlns:a16="http://schemas.microsoft.com/office/drawing/2014/main" id="{00000000-0008-0000-0500-0000C21B0000}"/>
            </a:ext>
          </a:extLst>
        </xdr:cNvPr>
        <xdr:cNvSpPr>
          <a:spLocks noChangeShapeType="1"/>
        </xdr:cNvSpPr>
      </xdr:nvSpPr>
      <xdr:spPr bwMode="auto">
        <a:xfrm>
          <a:off x="742950" y="1762125"/>
          <a:ext cx="342900"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47625</xdr:colOff>
      <xdr:row>8</xdr:row>
      <xdr:rowOff>28575</xdr:rowOff>
    </xdr:from>
    <xdr:to>
      <xdr:col>1</xdr:col>
      <xdr:colOff>381000</xdr:colOff>
      <xdr:row>8</xdr:row>
      <xdr:rowOff>171450</xdr:rowOff>
    </xdr:to>
    <xdr:sp macro="" textlink="">
      <xdr:nvSpPr>
        <xdr:cNvPr id="7107" name="Line 51">
          <a:extLst>
            <a:ext uri="{FF2B5EF4-FFF2-40B4-BE49-F238E27FC236}">
              <a16:creationId xmlns:a16="http://schemas.microsoft.com/office/drawing/2014/main" id="{00000000-0008-0000-0500-0000C31B0000}"/>
            </a:ext>
          </a:extLst>
        </xdr:cNvPr>
        <xdr:cNvSpPr>
          <a:spLocks noChangeShapeType="1"/>
        </xdr:cNvSpPr>
      </xdr:nvSpPr>
      <xdr:spPr bwMode="auto">
        <a:xfrm>
          <a:off x="238125" y="1981200"/>
          <a:ext cx="33337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76200</xdr:colOff>
      <xdr:row>7</xdr:row>
      <xdr:rowOff>28575</xdr:rowOff>
    </xdr:from>
    <xdr:to>
      <xdr:col>1</xdr:col>
      <xdr:colOff>552450</xdr:colOff>
      <xdr:row>8</xdr:row>
      <xdr:rowOff>38100</xdr:rowOff>
    </xdr:to>
    <xdr:sp macro="" textlink="">
      <xdr:nvSpPr>
        <xdr:cNvPr id="7108" name="Line 52">
          <a:extLst>
            <a:ext uri="{FF2B5EF4-FFF2-40B4-BE49-F238E27FC236}">
              <a16:creationId xmlns:a16="http://schemas.microsoft.com/office/drawing/2014/main" id="{00000000-0008-0000-0500-0000C41B0000}"/>
            </a:ext>
          </a:extLst>
        </xdr:cNvPr>
        <xdr:cNvSpPr>
          <a:spLocks noChangeShapeType="1"/>
        </xdr:cNvSpPr>
      </xdr:nvSpPr>
      <xdr:spPr bwMode="auto">
        <a:xfrm flipV="1">
          <a:off x="266700" y="1781175"/>
          <a:ext cx="4762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142875</xdr:colOff>
      <xdr:row>6</xdr:row>
      <xdr:rowOff>161925</xdr:rowOff>
    </xdr:from>
    <xdr:to>
      <xdr:col>1</xdr:col>
      <xdr:colOff>457200</xdr:colOff>
      <xdr:row>7</xdr:row>
      <xdr:rowOff>171450</xdr:rowOff>
    </xdr:to>
    <xdr:pic>
      <xdr:nvPicPr>
        <xdr:cNvPr id="7109" name="Picture 53">
          <a:extLst>
            <a:ext uri="{FF2B5EF4-FFF2-40B4-BE49-F238E27FC236}">
              <a16:creationId xmlns:a16="http://schemas.microsoft.com/office/drawing/2014/main" id="{00000000-0008-0000-0500-0000C5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333375" y="171450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588309</xdr:colOff>
      <xdr:row>6</xdr:row>
      <xdr:rowOff>192101</xdr:rowOff>
    </xdr:from>
    <xdr:to>
      <xdr:col>2</xdr:col>
      <xdr:colOff>85725</xdr:colOff>
      <xdr:row>7</xdr:row>
      <xdr:rowOff>142875</xdr:rowOff>
    </xdr:to>
    <xdr:sp macro="" textlink="">
      <xdr:nvSpPr>
        <xdr:cNvPr id="7110" name="Line 54">
          <a:extLst>
            <a:ext uri="{FF2B5EF4-FFF2-40B4-BE49-F238E27FC236}">
              <a16:creationId xmlns:a16="http://schemas.microsoft.com/office/drawing/2014/main" id="{00000000-0008-0000-0500-0000C61B0000}"/>
            </a:ext>
          </a:extLst>
        </xdr:cNvPr>
        <xdr:cNvSpPr>
          <a:spLocks noChangeShapeType="1"/>
        </xdr:cNvSpPr>
      </xdr:nvSpPr>
      <xdr:spPr bwMode="auto">
        <a:xfrm>
          <a:off x="780410" y="1740914"/>
          <a:ext cx="305840" cy="15087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590550</xdr:colOff>
      <xdr:row>5</xdr:row>
      <xdr:rowOff>142875</xdr:rowOff>
    </xdr:from>
    <xdr:to>
      <xdr:col>2</xdr:col>
      <xdr:colOff>247650</xdr:colOff>
      <xdr:row>6</xdr:row>
      <xdr:rowOff>171450</xdr:rowOff>
    </xdr:to>
    <xdr:sp macro="" textlink="">
      <xdr:nvSpPr>
        <xdr:cNvPr id="7111" name="Line 56">
          <a:extLst>
            <a:ext uri="{FF2B5EF4-FFF2-40B4-BE49-F238E27FC236}">
              <a16:creationId xmlns:a16="http://schemas.microsoft.com/office/drawing/2014/main" id="{00000000-0008-0000-0500-0000C71B0000}"/>
            </a:ext>
          </a:extLst>
        </xdr:cNvPr>
        <xdr:cNvSpPr>
          <a:spLocks noChangeShapeType="1"/>
        </xdr:cNvSpPr>
      </xdr:nvSpPr>
      <xdr:spPr bwMode="auto">
        <a:xfrm flipV="1">
          <a:off x="781050" y="1543050"/>
          <a:ext cx="466725" cy="180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619125</xdr:colOff>
      <xdr:row>5</xdr:row>
      <xdr:rowOff>85725</xdr:rowOff>
    </xdr:from>
    <xdr:to>
      <xdr:col>2</xdr:col>
      <xdr:colOff>123825</xdr:colOff>
      <xdr:row>6</xdr:row>
      <xdr:rowOff>142875</xdr:rowOff>
    </xdr:to>
    <xdr:pic>
      <xdr:nvPicPr>
        <xdr:cNvPr id="7112" name="Picture 57">
          <a:extLst>
            <a:ext uri="{FF2B5EF4-FFF2-40B4-BE49-F238E27FC236}">
              <a16:creationId xmlns:a16="http://schemas.microsoft.com/office/drawing/2014/main" id="{00000000-0008-0000-0500-0000C8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218272">
          <a:off x="809625" y="148590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609600</xdr:colOff>
      <xdr:row>5</xdr:row>
      <xdr:rowOff>114300</xdr:rowOff>
    </xdr:from>
    <xdr:to>
      <xdr:col>3</xdr:col>
      <xdr:colOff>200025</xdr:colOff>
      <xdr:row>6</xdr:row>
      <xdr:rowOff>161925</xdr:rowOff>
    </xdr:to>
    <xdr:sp macro="" textlink="">
      <xdr:nvSpPr>
        <xdr:cNvPr id="7113" name="Line 58">
          <a:extLst>
            <a:ext uri="{FF2B5EF4-FFF2-40B4-BE49-F238E27FC236}">
              <a16:creationId xmlns:a16="http://schemas.microsoft.com/office/drawing/2014/main" id="{00000000-0008-0000-0500-0000C91B0000}"/>
            </a:ext>
          </a:extLst>
        </xdr:cNvPr>
        <xdr:cNvSpPr>
          <a:spLocks noChangeShapeType="1"/>
        </xdr:cNvSpPr>
      </xdr:nvSpPr>
      <xdr:spPr bwMode="auto">
        <a:xfrm flipV="1">
          <a:off x="1609725" y="1514475"/>
          <a:ext cx="400050" cy="2000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390525</xdr:colOff>
      <xdr:row>8</xdr:row>
      <xdr:rowOff>180975</xdr:rowOff>
    </xdr:from>
    <xdr:to>
      <xdr:col>4</xdr:col>
      <xdr:colOff>800100</xdr:colOff>
      <xdr:row>8</xdr:row>
      <xdr:rowOff>342900</xdr:rowOff>
    </xdr:to>
    <xdr:sp macro="" textlink="">
      <xdr:nvSpPr>
        <xdr:cNvPr id="7114" name="Line 60">
          <a:extLst>
            <a:ext uri="{FF2B5EF4-FFF2-40B4-BE49-F238E27FC236}">
              <a16:creationId xmlns:a16="http://schemas.microsoft.com/office/drawing/2014/main" id="{00000000-0008-0000-0500-0000CA1B0000}"/>
            </a:ext>
          </a:extLst>
        </xdr:cNvPr>
        <xdr:cNvSpPr>
          <a:spLocks noChangeShapeType="1"/>
        </xdr:cNvSpPr>
      </xdr:nvSpPr>
      <xdr:spPr bwMode="auto">
        <a:xfrm flipV="1">
          <a:off x="3009900" y="2133600"/>
          <a:ext cx="409575"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676275</xdr:colOff>
      <xdr:row>6</xdr:row>
      <xdr:rowOff>142875</xdr:rowOff>
    </xdr:from>
    <xdr:to>
      <xdr:col>4</xdr:col>
      <xdr:colOff>152400</xdr:colOff>
      <xdr:row>8</xdr:row>
      <xdr:rowOff>190500</xdr:rowOff>
    </xdr:to>
    <xdr:sp macro="" textlink="">
      <xdr:nvSpPr>
        <xdr:cNvPr id="7115" name="Line 61">
          <a:extLst>
            <a:ext uri="{FF2B5EF4-FFF2-40B4-BE49-F238E27FC236}">
              <a16:creationId xmlns:a16="http://schemas.microsoft.com/office/drawing/2014/main" id="{00000000-0008-0000-0500-0000CB1B0000}"/>
            </a:ext>
          </a:extLst>
        </xdr:cNvPr>
        <xdr:cNvSpPr>
          <a:spLocks noChangeShapeType="1"/>
        </xdr:cNvSpPr>
      </xdr:nvSpPr>
      <xdr:spPr bwMode="auto">
        <a:xfrm>
          <a:off x="1676400" y="1695450"/>
          <a:ext cx="1095375" cy="4476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161925</xdr:colOff>
      <xdr:row>8</xdr:row>
      <xdr:rowOff>200025</xdr:rowOff>
    </xdr:from>
    <xdr:to>
      <xdr:col>4</xdr:col>
      <xdr:colOff>457200</xdr:colOff>
      <xdr:row>8</xdr:row>
      <xdr:rowOff>304800</xdr:rowOff>
    </xdr:to>
    <xdr:sp macro="" textlink="">
      <xdr:nvSpPr>
        <xdr:cNvPr id="7116" name="Line 62">
          <a:extLst>
            <a:ext uri="{FF2B5EF4-FFF2-40B4-BE49-F238E27FC236}">
              <a16:creationId xmlns:a16="http://schemas.microsoft.com/office/drawing/2014/main" id="{00000000-0008-0000-0500-0000CC1B0000}"/>
            </a:ext>
          </a:extLst>
        </xdr:cNvPr>
        <xdr:cNvSpPr>
          <a:spLocks noChangeShapeType="1"/>
        </xdr:cNvSpPr>
      </xdr:nvSpPr>
      <xdr:spPr bwMode="auto">
        <a:xfrm>
          <a:off x="2781300" y="2152650"/>
          <a:ext cx="295275" cy="104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4</xdr:col>
      <xdr:colOff>200025</xdr:colOff>
      <xdr:row>8</xdr:row>
      <xdr:rowOff>123825</xdr:rowOff>
    </xdr:from>
    <xdr:to>
      <xdr:col>4</xdr:col>
      <xdr:colOff>590550</xdr:colOff>
      <xdr:row>8</xdr:row>
      <xdr:rowOff>323850</xdr:rowOff>
    </xdr:to>
    <xdr:pic>
      <xdr:nvPicPr>
        <xdr:cNvPr id="7117" name="Picture 63">
          <a:extLst>
            <a:ext uri="{FF2B5EF4-FFF2-40B4-BE49-F238E27FC236}">
              <a16:creationId xmlns:a16="http://schemas.microsoft.com/office/drawing/2014/main" id="{00000000-0008-0000-0500-0000CD1B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314102">
          <a:off x="2819400" y="2076450"/>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200025</xdr:colOff>
      <xdr:row>6</xdr:row>
      <xdr:rowOff>9525</xdr:rowOff>
    </xdr:from>
    <xdr:to>
      <xdr:col>4</xdr:col>
      <xdr:colOff>771525</xdr:colOff>
      <xdr:row>8</xdr:row>
      <xdr:rowOff>180975</xdr:rowOff>
    </xdr:to>
    <xdr:sp macro="" textlink="">
      <xdr:nvSpPr>
        <xdr:cNvPr id="7118" name="Line 64">
          <a:extLst>
            <a:ext uri="{FF2B5EF4-FFF2-40B4-BE49-F238E27FC236}">
              <a16:creationId xmlns:a16="http://schemas.microsoft.com/office/drawing/2014/main" id="{00000000-0008-0000-0500-0000CE1B0000}"/>
            </a:ext>
          </a:extLst>
        </xdr:cNvPr>
        <xdr:cNvSpPr>
          <a:spLocks noChangeShapeType="1"/>
        </xdr:cNvSpPr>
      </xdr:nvSpPr>
      <xdr:spPr bwMode="auto">
        <a:xfrm>
          <a:off x="2009775" y="1562100"/>
          <a:ext cx="1381125" cy="571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400050</xdr:colOff>
      <xdr:row>8</xdr:row>
      <xdr:rowOff>352425</xdr:rowOff>
    </xdr:from>
    <xdr:to>
      <xdr:col>4</xdr:col>
      <xdr:colOff>619125</xdr:colOff>
      <xdr:row>8</xdr:row>
      <xdr:rowOff>447675</xdr:rowOff>
    </xdr:to>
    <xdr:sp macro="" textlink="">
      <xdr:nvSpPr>
        <xdr:cNvPr id="7119" name="Line 66">
          <a:extLst>
            <a:ext uri="{FF2B5EF4-FFF2-40B4-BE49-F238E27FC236}">
              <a16:creationId xmlns:a16="http://schemas.microsoft.com/office/drawing/2014/main" id="{00000000-0008-0000-0500-0000CF1B0000}"/>
            </a:ext>
          </a:extLst>
        </xdr:cNvPr>
        <xdr:cNvSpPr>
          <a:spLocks noChangeShapeType="1"/>
        </xdr:cNvSpPr>
      </xdr:nvSpPr>
      <xdr:spPr bwMode="auto">
        <a:xfrm>
          <a:off x="3019425" y="2305050"/>
          <a:ext cx="21907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219075</xdr:colOff>
      <xdr:row>8</xdr:row>
      <xdr:rowOff>742950</xdr:rowOff>
    </xdr:from>
    <xdr:to>
      <xdr:col>3</xdr:col>
      <xdr:colOff>495300</xdr:colOff>
      <xdr:row>8</xdr:row>
      <xdr:rowOff>866775</xdr:rowOff>
    </xdr:to>
    <xdr:sp macro="" textlink="">
      <xdr:nvSpPr>
        <xdr:cNvPr id="7120" name="Line 67">
          <a:extLst>
            <a:ext uri="{FF2B5EF4-FFF2-40B4-BE49-F238E27FC236}">
              <a16:creationId xmlns:a16="http://schemas.microsoft.com/office/drawing/2014/main" id="{00000000-0008-0000-0500-0000D01B0000}"/>
            </a:ext>
          </a:extLst>
        </xdr:cNvPr>
        <xdr:cNvSpPr>
          <a:spLocks noChangeShapeType="1"/>
        </xdr:cNvSpPr>
      </xdr:nvSpPr>
      <xdr:spPr bwMode="auto">
        <a:xfrm>
          <a:off x="2028825" y="2695575"/>
          <a:ext cx="27622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495300</xdr:colOff>
      <xdr:row>8</xdr:row>
      <xdr:rowOff>438150</xdr:rowOff>
    </xdr:from>
    <xdr:to>
      <xdr:col>4</xdr:col>
      <xdr:colOff>657225</xdr:colOff>
      <xdr:row>8</xdr:row>
      <xdr:rowOff>847725</xdr:rowOff>
    </xdr:to>
    <xdr:sp macro="" textlink="">
      <xdr:nvSpPr>
        <xdr:cNvPr id="7121" name="Line 68">
          <a:extLst>
            <a:ext uri="{FF2B5EF4-FFF2-40B4-BE49-F238E27FC236}">
              <a16:creationId xmlns:a16="http://schemas.microsoft.com/office/drawing/2014/main" id="{00000000-0008-0000-0500-0000D11B0000}"/>
            </a:ext>
          </a:extLst>
        </xdr:cNvPr>
        <xdr:cNvSpPr>
          <a:spLocks noChangeShapeType="1"/>
        </xdr:cNvSpPr>
      </xdr:nvSpPr>
      <xdr:spPr bwMode="auto">
        <a:xfrm flipV="1">
          <a:off x="2305050" y="2390775"/>
          <a:ext cx="971550" cy="4095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781050</xdr:colOff>
      <xdr:row>8</xdr:row>
      <xdr:rowOff>514350</xdr:rowOff>
    </xdr:from>
    <xdr:to>
      <xdr:col>4</xdr:col>
      <xdr:colOff>285750</xdr:colOff>
      <xdr:row>8</xdr:row>
      <xdr:rowOff>685800</xdr:rowOff>
    </xdr:to>
    <xdr:pic>
      <xdr:nvPicPr>
        <xdr:cNvPr id="7122" name="Picture 69">
          <a:extLst>
            <a:ext uri="{FF2B5EF4-FFF2-40B4-BE49-F238E27FC236}">
              <a16:creationId xmlns:a16="http://schemas.microsoft.com/office/drawing/2014/main" id="{00000000-0008-0000-0500-0000D21B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60512" t="55351" r="31079" b="38121"/>
        <a:stretch>
          <a:fillRect/>
        </a:stretch>
      </xdr:blipFill>
      <xdr:spPr bwMode="auto">
        <a:xfrm rot="-1269675">
          <a:off x="2590800" y="2466975"/>
          <a:ext cx="3143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447675</xdr:colOff>
      <xdr:row>8</xdr:row>
      <xdr:rowOff>266700</xdr:rowOff>
    </xdr:from>
    <xdr:to>
      <xdr:col>2</xdr:col>
      <xdr:colOff>638175</xdr:colOff>
      <xdr:row>8</xdr:row>
      <xdr:rowOff>476250</xdr:rowOff>
    </xdr:to>
    <xdr:pic>
      <xdr:nvPicPr>
        <xdr:cNvPr id="7123" name="Picture 70">
          <a:extLst>
            <a:ext uri="{FF2B5EF4-FFF2-40B4-BE49-F238E27FC236}">
              <a16:creationId xmlns:a16="http://schemas.microsoft.com/office/drawing/2014/main" id="{00000000-0008-0000-0500-0000D3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447800" y="22193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447675</xdr:colOff>
      <xdr:row>8</xdr:row>
      <xdr:rowOff>76200</xdr:rowOff>
    </xdr:from>
    <xdr:to>
      <xdr:col>3</xdr:col>
      <xdr:colOff>638175</xdr:colOff>
      <xdr:row>8</xdr:row>
      <xdr:rowOff>285750</xdr:rowOff>
    </xdr:to>
    <xdr:pic>
      <xdr:nvPicPr>
        <xdr:cNvPr id="7124" name="Picture 71">
          <a:extLst>
            <a:ext uri="{FF2B5EF4-FFF2-40B4-BE49-F238E27FC236}">
              <a16:creationId xmlns:a16="http://schemas.microsoft.com/office/drawing/2014/main" id="{00000000-0008-0000-0500-0000D4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2257425" y="20288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514350</xdr:colOff>
      <xdr:row>7</xdr:row>
      <xdr:rowOff>114300</xdr:rowOff>
    </xdr:from>
    <xdr:to>
      <xdr:col>2</xdr:col>
      <xdr:colOff>733425</xdr:colOff>
      <xdr:row>8</xdr:row>
      <xdr:rowOff>285750</xdr:rowOff>
    </xdr:to>
    <xdr:pic>
      <xdr:nvPicPr>
        <xdr:cNvPr id="7125" name="Picture 72">
          <a:extLst>
            <a:ext uri="{FF2B5EF4-FFF2-40B4-BE49-F238E27FC236}">
              <a16:creationId xmlns:a16="http://schemas.microsoft.com/office/drawing/2014/main" id="{00000000-0008-0000-0500-0000D5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514475" y="186690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752475</xdr:colOff>
      <xdr:row>8</xdr:row>
      <xdr:rowOff>247650</xdr:rowOff>
    </xdr:from>
    <xdr:to>
      <xdr:col>4</xdr:col>
      <xdr:colOff>228600</xdr:colOff>
      <xdr:row>8</xdr:row>
      <xdr:rowOff>485775</xdr:rowOff>
    </xdr:to>
    <xdr:pic>
      <xdr:nvPicPr>
        <xdr:cNvPr id="7126" name="Picture 73">
          <a:extLst>
            <a:ext uri="{FF2B5EF4-FFF2-40B4-BE49-F238E27FC236}">
              <a16:creationId xmlns:a16="http://schemas.microsoft.com/office/drawing/2014/main" id="{00000000-0008-0000-0500-0000D6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2562225" y="2200275"/>
          <a:ext cx="28575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209550</xdr:colOff>
      <xdr:row>8</xdr:row>
      <xdr:rowOff>466728</xdr:rowOff>
    </xdr:from>
    <xdr:to>
      <xdr:col>3</xdr:col>
      <xdr:colOff>504825</xdr:colOff>
      <xdr:row>8</xdr:row>
      <xdr:rowOff>704853</xdr:rowOff>
    </xdr:to>
    <xdr:pic>
      <xdr:nvPicPr>
        <xdr:cNvPr id="7127" name="Picture 74">
          <a:extLst>
            <a:ext uri="{FF2B5EF4-FFF2-40B4-BE49-F238E27FC236}">
              <a16:creationId xmlns:a16="http://schemas.microsoft.com/office/drawing/2014/main" id="{00000000-0008-0000-0500-0000D7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2019300" y="2419353"/>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114300</xdr:colOff>
      <xdr:row>8</xdr:row>
      <xdr:rowOff>152400</xdr:rowOff>
    </xdr:from>
    <xdr:to>
      <xdr:col>4</xdr:col>
      <xdr:colOff>257175</xdr:colOff>
      <xdr:row>8</xdr:row>
      <xdr:rowOff>219075</xdr:rowOff>
    </xdr:to>
    <xdr:sp macro="" textlink="">
      <xdr:nvSpPr>
        <xdr:cNvPr id="7129" name="Line 60">
          <a:extLst>
            <a:ext uri="{FF2B5EF4-FFF2-40B4-BE49-F238E27FC236}">
              <a16:creationId xmlns:a16="http://schemas.microsoft.com/office/drawing/2014/main" id="{00000000-0008-0000-0500-0000D91B0000}"/>
            </a:ext>
          </a:extLst>
        </xdr:cNvPr>
        <xdr:cNvSpPr>
          <a:spLocks noChangeShapeType="1"/>
        </xdr:cNvSpPr>
      </xdr:nvSpPr>
      <xdr:spPr bwMode="auto">
        <a:xfrm flipV="1">
          <a:off x="2733675" y="2105025"/>
          <a:ext cx="142875"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514350</xdr:colOff>
      <xdr:row>8</xdr:row>
      <xdr:rowOff>390525</xdr:rowOff>
    </xdr:from>
    <xdr:to>
      <xdr:col>8</xdr:col>
      <xdr:colOff>676275</xdr:colOff>
      <xdr:row>13</xdr:row>
      <xdr:rowOff>66675</xdr:rowOff>
    </xdr:to>
    <xdr:pic>
      <xdr:nvPicPr>
        <xdr:cNvPr id="7131" name="Picture 3">
          <a:extLst>
            <a:ext uri="{FF2B5EF4-FFF2-40B4-BE49-F238E27FC236}">
              <a16:creationId xmlns:a16="http://schemas.microsoft.com/office/drawing/2014/main" id="{00000000-0008-0000-0500-0000DB1B00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l="51006" t="42950" r="17184" b="23369"/>
        <a:stretch>
          <a:fillRect/>
        </a:stretch>
      </xdr:blipFill>
      <xdr:spPr bwMode="auto">
        <a:xfrm>
          <a:off x="3990975" y="2343150"/>
          <a:ext cx="259080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647700</xdr:colOff>
      <xdr:row>8</xdr:row>
      <xdr:rowOff>400050</xdr:rowOff>
    </xdr:from>
    <xdr:to>
      <xdr:col>6</xdr:col>
      <xdr:colOff>800100</xdr:colOff>
      <xdr:row>8</xdr:row>
      <xdr:rowOff>466725</xdr:rowOff>
    </xdr:to>
    <xdr:sp macro="" textlink="">
      <xdr:nvSpPr>
        <xdr:cNvPr id="7132" name="Line 27">
          <a:extLst>
            <a:ext uri="{FF2B5EF4-FFF2-40B4-BE49-F238E27FC236}">
              <a16:creationId xmlns:a16="http://schemas.microsoft.com/office/drawing/2014/main" id="{00000000-0008-0000-0500-0000DC1B0000}"/>
            </a:ext>
          </a:extLst>
        </xdr:cNvPr>
        <xdr:cNvSpPr>
          <a:spLocks noChangeShapeType="1"/>
        </xdr:cNvSpPr>
      </xdr:nvSpPr>
      <xdr:spPr bwMode="auto">
        <a:xfrm>
          <a:off x="4933950" y="2352675"/>
          <a:ext cx="1524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847725</xdr:colOff>
      <xdr:row>8</xdr:row>
      <xdr:rowOff>1019175</xdr:rowOff>
    </xdr:from>
    <xdr:to>
      <xdr:col>5</xdr:col>
      <xdr:colOff>638175</xdr:colOff>
      <xdr:row>8</xdr:row>
      <xdr:rowOff>1352550</xdr:rowOff>
    </xdr:to>
    <xdr:sp macro="" textlink="">
      <xdr:nvSpPr>
        <xdr:cNvPr id="7133" name="Line 28">
          <a:extLst>
            <a:ext uri="{FF2B5EF4-FFF2-40B4-BE49-F238E27FC236}">
              <a16:creationId xmlns:a16="http://schemas.microsoft.com/office/drawing/2014/main" id="{00000000-0008-0000-0500-0000DD1B0000}"/>
            </a:ext>
          </a:extLst>
        </xdr:cNvPr>
        <xdr:cNvSpPr>
          <a:spLocks noChangeShapeType="1"/>
        </xdr:cNvSpPr>
      </xdr:nvSpPr>
      <xdr:spPr bwMode="auto">
        <a:xfrm>
          <a:off x="3467100" y="2971800"/>
          <a:ext cx="647700" cy="3333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390525</xdr:colOff>
      <xdr:row>8</xdr:row>
      <xdr:rowOff>971550</xdr:rowOff>
    </xdr:from>
    <xdr:to>
      <xdr:col>5</xdr:col>
      <xdr:colOff>666750</xdr:colOff>
      <xdr:row>8</xdr:row>
      <xdr:rowOff>1133475</xdr:rowOff>
    </xdr:to>
    <xdr:sp macro="" textlink="">
      <xdr:nvSpPr>
        <xdr:cNvPr id="7134" name="Line 29">
          <a:extLst>
            <a:ext uri="{FF2B5EF4-FFF2-40B4-BE49-F238E27FC236}">
              <a16:creationId xmlns:a16="http://schemas.microsoft.com/office/drawing/2014/main" id="{00000000-0008-0000-0500-0000DE1B0000}"/>
            </a:ext>
          </a:extLst>
        </xdr:cNvPr>
        <xdr:cNvSpPr>
          <a:spLocks noChangeShapeType="1"/>
        </xdr:cNvSpPr>
      </xdr:nvSpPr>
      <xdr:spPr bwMode="auto">
        <a:xfrm>
          <a:off x="3867150" y="2924175"/>
          <a:ext cx="276225"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504825</xdr:colOff>
      <xdr:row>8</xdr:row>
      <xdr:rowOff>781050</xdr:rowOff>
    </xdr:from>
    <xdr:to>
      <xdr:col>6</xdr:col>
      <xdr:colOff>361950</xdr:colOff>
      <xdr:row>8</xdr:row>
      <xdr:rowOff>1038225</xdr:rowOff>
    </xdr:to>
    <xdr:sp macro="" textlink="">
      <xdr:nvSpPr>
        <xdr:cNvPr id="7135" name="Line 30">
          <a:extLst>
            <a:ext uri="{FF2B5EF4-FFF2-40B4-BE49-F238E27FC236}">
              <a16:creationId xmlns:a16="http://schemas.microsoft.com/office/drawing/2014/main" id="{00000000-0008-0000-0500-0000DF1B0000}"/>
            </a:ext>
          </a:extLst>
        </xdr:cNvPr>
        <xdr:cNvSpPr>
          <a:spLocks noChangeShapeType="1"/>
        </xdr:cNvSpPr>
      </xdr:nvSpPr>
      <xdr:spPr bwMode="auto">
        <a:xfrm flipV="1">
          <a:off x="3981450" y="2733675"/>
          <a:ext cx="666750" cy="257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142875</xdr:colOff>
      <xdr:row>8</xdr:row>
      <xdr:rowOff>981075</xdr:rowOff>
    </xdr:from>
    <xdr:to>
      <xdr:col>5</xdr:col>
      <xdr:colOff>428625</xdr:colOff>
      <xdr:row>8</xdr:row>
      <xdr:rowOff>1181100</xdr:rowOff>
    </xdr:to>
    <xdr:pic>
      <xdr:nvPicPr>
        <xdr:cNvPr id="7137" name="Picture 33">
          <a:extLst>
            <a:ext uri="{FF2B5EF4-FFF2-40B4-BE49-F238E27FC236}">
              <a16:creationId xmlns:a16="http://schemas.microsoft.com/office/drawing/2014/main" id="{00000000-0008-0000-0500-0000E11B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58157" t="32249" r="34271" b="60887"/>
        <a:stretch>
          <a:fillRect/>
        </a:stretch>
      </xdr:blipFill>
      <xdr:spPr bwMode="auto">
        <a:xfrm rot="-1566523">
          <a:off x="3619500" y="2933700"/>
          <a:ext cx="28575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xdr:colOff>
      <xdr:row>8</xdr:row>
      <xdr:rowOff>428625</xdr:rowOff>
    </xdr:from>
    <xdr:to>
      <xdr:col>6</xdr:col>
      <xdr:colOff>666750</xdr:colOff>
      <xdr:row>8</xdr:row>
      <xdr:rowOff>1019175</xdr:rowOff>
    </xdr:to>
    <xdr:sp macro="" textlink="">
      <xdr:nvSpPr>
        <xdr:cNvPr id="7138" name="Line 34">
          <a:extLst>
            <a:ext uri="{FF2B5EF4-FFF2-40B4-BE49-F238E27FC236}">
              <a16:creationId xmlns:a16="http://schemas.microsoft.com/office/drawing/2014/main" id="{00000000-0008-0000-0500-0000E21B0000}"/>
            </a:ext>
          </a:extLst>
        </xdr:cNvPr>
        <xdr:cNvSpPr>
          <a:spLocks noChangeShapeType="1"/>
        </xdr:cNvSpPr>
      </xdr:nvSpPr>
      <xdr:spPr bwMode="auto">
        <a:xfrm flipV="1">
          <a:off x="3495675" y="2381250"/>
          <a:ext cx="1457325" cy="590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28575</xdr:colOff>
      <xdr:row>8</xdr:row>
      <xdr:rowOff>390525</xdr:rowOff>
    </xdr:from>
    <xdr:to>
      <xdr:col>7</xdr:col>
      <xdr:colOff>190500</xdr:colOff>
      <xdr:row>8</xdr:row>
      <xdr:rowOff>466725</xdr:rowOff>
    </xdr:to>
    <xdr:sp macro="" textlink="">
      <xdr:nvSpPr>
        <xdr:cNvPr id="7140" name="Line 36">
          <a:extLst>
            <a:ext uri="{FF2B5EF4-FFF2-40B4-BE49-F238E27FC236}">
              <a16:creationId xmlns:a16="http://schemas.microsoft.com/office/drawing/2014/main" id="{00000000-0008-0000-0500-0000E41B0000}"/>
            </a:ext>
          </a:extLst>
        </xdr:cNvPr>
        <xdr:cNvSpPr>
          <a:spLocks noChangeShapeType="1"/>
        </xdr:cNvSpPr>
      </xdr:nvSpPr>
      <xdr:spPr bwMode="auto">
        <a:xfrm flipV="1">
          <a:off x="5124450" y="2343150"/>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657225</xdr:colOff>
      <xdr:row>8</xdr:row>
      <xdr:rowOff>923925</xdr:rowOff>
    </xdr:from>
    <xdr:to>
      <xdr:col>8</xdr:col>
      <xdr:colOff>819150</xdr:colOff>
      <xdr:row>8</xdr:row>
      <xdr:rowOff>1000125</xdr:rowOff>
    </xdr:to>
    <xdr:sp macro="" textlink="">
      <xdr:nvSpPr>
        <xdr:cNvPr id="7141" name="Line 37">
          <a:extLst>
            <a:ext uri="{FF2B5EF4-FFF2-40B4-BE49-F238E27FC236}">
              <a16:creationId xmlns:a16="http://schemas.microsoft.com/office/drawing/2014/main" id="{00000000-0008-0000-0500-0000E51B0000}"/>
            </a:ext>
          </a:extLst>
        </xdr:cNvPr>
        <xdr:cNvSpPr>
          <a:spLocks noChangeShapeType="1"/>
        </xdr:cNvSpPr>
      </xdr:nvSpPr>
      <xdr:spPr bwMode="auto">
        <a:xfrm flipV="1">
          <a:off x="6562725" y="2876550"/>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7</xdr:col>
      <xdr:colOff>476845</xdr:colOff>
      <xdr:row>8</xdr:row>
      <xdr:rowOff>497930</xdr:rowOff>
    </xdr:from>
    <xdr:to>
      <xdr:col>8</xdr:col>
      <xdr:colOff>629245</xdr:colOff>
      <xdr:row>8</xdr:row>
      <xdr:rowOff>740736</xdr:rowOff>
    </xdr:to>
    <xdr:pic>
      <xdr:nvPicPr>
        <xdr:cNvPr id="7142" name="Picture 38">
          <a:extLst>
            <a:ext uri="{FF2B5EF4-FFF2-40B4-BE49-F238E27FC236}">
              <a16:creationId xmlns:a16="http://schemas.microsoft.com/office/drawing/2014/main" id="{00000000-0008-0000-0500-0000E61B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57130" t="48694" r="25320" b="44857"/>
        <a:stretch/>
      </xdr:blipFill>
      <xdr:spPr bwMode="auto">
        <a:xfrm rot="1185360">
          <a:off x="5599178" y="2445263"/>
          <a:ext cx="967317" cy="242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178859</xdr:colOff>
      <xdr:row>8</xdr:row>
      <xdr:rowOff>416984</xdr:rowOff>
    </xdr:from>
    <xdr:to>
      <xdr:col>8</xdr:col>
      <xdr:colOff>797984</xdr:colOff>
      <xdr:row>8</xdr:row>
      <xdr:rowOff>940859</xdr:rowOff>
    </xdr:to>
    <xdr:sp macro="" textlink="">
      <xdr:nvSpPr>
        <xdr:cNvPr id="7143" name="Line 39">
          <a:extLst>
            <a:ext uri="{FF2B5EF4-FFF2-40B4-BE49-F238E27FC236}">
              <a16:creationId xmlns:a16="http://schemas.microsoft.com/office/drawing/2014/main" id="{00000000-0008-0000-0500-0000E71B0000}"/>
            </a:ext>
          </a:extLst>
        </xdr:cNvPr>
        <xdr:cNvSpPr>
          <a:spLocks noChangeShapeType="1"/>
        </xdr:cNvSpPr>
      </xdr:nvSpPr>
      <xdr:spPr bwMode="auto">
        <a:xfrm>
          <a:off x="5301192" y="2364317"/>
          <a:ext cx="1434042" cy="523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txBody>
        <a:bodyPr/>
        <a:lstStyle/>
        <a:p>
          <a:endParaRPr lang="ru-RU"/>
        </a:p>
      </xdr:txBody>
    </xdr:sp>
    <xdr:clientData/>
  </xdr:twoCellAnchor>
  <xdr:twoCellAnchor>
    <xdr:from>
      <xdr:col>8</xdr:col>
      <xdr:colOff>657225</xdr:colOff>
      <xdr:row>8</xdr:row>
      <xdr:rowOff>1019175</xdr:rowOff>
    </xdr:from>
    <xdr:to>
      <xdr:col>8</xdr:col>
      <xdr:colOff>819150</xdr:colOff>
      <xdr:row>8</xdr:row>
      <xdr:rowOff>1085850</xdr:rowOff>
    </xdr:to>
    <xdr:sp macro="" textlink="">
      <xdr:nvSpPr>
        <xdr:cNvPr id="7144" name="Line 40">
          <a:extLst>
            <a:ext uri="{FF2B5EF4-FFF2-40B4-BE49-F238E27FC236}">
              <a16:creationId xmlns:a16="http://schemas.microsoft.com/office/drawing/2014/main" id="{00000000-0008-0000-0500-0000E81B0000}"/>
            </a:ext>
          </a:extLst>
        </xdr:cNvPr>
        <xdr:cNvSpPr>
          <a:spLocks noChangeShapeType="1"/>
        </xdr:cNvSpPr>
      </xdr:nvSpPr>
      <xdr:spPr bwMode="auto">
        <a:xfrm>
          <a:off x="6562725" y="2971800"/>
          <a:ext cx="161925"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28575</xdr:colOff>
      <xdr:row>8</xdr:row>
      <xdr:rowOff>1276350</xdr:rowOff>
    </xdr:from>
    <xdr:to>
      <xdr:col>8</xdr:col>
      <xdr:colOff>266700</xdr:colOff>
      <xdr:row>9</xdr:row>
      <xdr:rowOff>0</xdr:rowOff>
    </xdr:to>
    <xdr:sp macro="" textlink="">
      <xdr:nvSpPr>
        <xdr:cNvPr id="7145" name="Line 41">
          <a:extLst>
            <a:ext uri="{FF2B5EF4-FFF2-40B4-BE49-F238E27FC236}">
              <a16:creationId xmlns:a16="http://schemas.microsoft.com/office/drawing/2014/main" id="{00000000-0008-0000-0500-0000E91B0000}"/>
            </a:ext>
          </a:extLst>
        </xdr:cNvPr>
        <xdr:cNvSpPr>
          <a:spLocks noChangeShapeType="1"/>
        </xdr:cNvSpPr>
      </xdr:nvSpPr>
      <xdr:spPr bwMode="auto">
        <a:xfrm>
          <a:off x="5934075" y="3228975"/>
          <a:ext cx="2381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257175</xdr:colOff>
      <xdr:row>8</xdr:row>
      <xdr:rowOff>1143000</xdr:rowOff>
    </xdr:from>
    <xdr:to>
      <xdr:col>8</xdr:col>
      <xdr:colOff>809625</xdr:colOff>
      <xdr:row>8</xdr:row>
      <xdr:rowOff>1362075</xdr:rowOff>
    </xdr:to>
    <xdr:sp macro="" textlink="">
      <xdr:nvSpPr>
        <xdr:cNvPr id="7146" name="Line 42">
          <a:extLst>
            <a:ext uri="{FF2B5EF4-FFF2-40B4-BE49-F238E27FC236}">
              <a16:creationId xmlns:a16="http://schemas.microsoft.com/office/drawing/2014/main" id="{00000000-0008-0000-0500-0000EA1B0000}"/>
            </a:ext>
          </a:extLst>
        </xdr:cNvPr>
        <xdr:cNvSpPr>
          <a:spLocks noChangeShapeType="1"/>
        </xdr:cNvSpPr>
      </xdr:nvSpPr>
      <xdr:spPr bwMode="auto">
        <a:xfrm flipV="1">
          <a:off x="6162675" y="3095625"/>
          <a:ext cx="552450"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409575</xdr:colOff>
      <xdr:row>8</xdr:row>
      <xdr:rowOff>942975</xdr:rowOff>
    </xdr:from>
    <xdr:to>
      <xdr:col>7</xdr:col>
      <xdr:colOff>190500</xdr:colOff>
      <xdr:row>8</xdr:row>
      <xdr:rowOff>1171575</xdr:rowOff>
    </xdr:to>
    <xdr:sp macro="" textlink="">
      <xdr:nvSpPr>
        <xdr:cNvPr id="7147" name="Line 44">
          <a:extLst>
            <a:ext uri="{FF2B5EF4-FFF2-40B4-BE49-F238E27FC236}">
              <a16:creationId xmlns:a16="http://schemas.microsoft.com/office/drawing/2014/main" id="{00000000-0008-0000-0500-0000EB1B0000}"/>
            </a:ext>
          </a:extLst>
        </xdr:cNvPr>
        <xdr:cNvSpPr>
          <a:spLocks noChangeShapeType="1"/>
        </xdr:cNvSpPr>
      </xdr:nvSpPr>
      <xdr:spPr bwMode="auto">
        <a:xfrm>
          <a:off x="4695825" y="2895600"/>
          <a:ext cx="590550" cy="228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552450</xdr:colOff>
      <xdr:row>8</xdr:row>
      <xdr:rowOff>895350</xdr:rowOff>
    </xdr:from>
    <xdr:to>
      <xdr:col>7</xdr:col>
      <xdr:colOff>95250</xdr:colOff>
      <xdr:row>8</xdr:row>
      <xdr:rowOff>1143000</xdr:rowOff>
    </xdr:to>
    <xdr:pic>
      <xdr:nvPicPr>
        <xdr:cNvPr id="7148" name="Picture 45">
          <a:extLst>
            <a:ext uri="{FF2B5EF4-FFF2-40B4-BE49-F238E27FC236}">
              <a16:creationId xmlns:a16="http://schemas.microsoft.com/office/drawing/2014/main" id="{00000000-0008-0000-0500-0000EC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101316">
          <a:off x="4838700" y="2847975"/>
          <a:ext cx="3524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723900</xdr:colOff>
      <xdr:row>8</xdr:row>
      <xdr:rowOff>1190625</xdr:rowOff>
    </xdr:from>
    <xdr:to>
      <xdr:col>6</xdr:col>
      <xdr:colOff>209550</xdr:colOff>
      <xdr:row>9</xdr:row>
      <xdr:rowOff>57150</xdr:rowOff>
    </xdr:to>
    <xdr:pic>
      <xdr:nvPicPr>
        <xdr:cNvPr id="7149" name="Picture 46">
          <a:extLst>
            <a:ext uri="{FF2B5EF4-FFF2-40B4-BE49-F238E27FC236}">
              <a16:creationId xmlns:a16="http://schemas.microsoft.com/office/drawing/2014/main" id="{00000000-0008-0000-0500-0000ED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4200525" y="3143250"/>
          <a:ext cx="2952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333375</xdr:colOff>
      <xdr:row>8</xdr:row>
      <xdr:rowOff>704850</xdr:rowOff>
    </xdr:from>
    <xdr:to>
      <xdr:col>7</xdr:col>
      <xdr:colOff>523875</xdr:colOff>
      <xdr:row>8</xdr:row>
      <xdr:rowOff>914400</xdr:rowOff>
    </xdr:to>
    <xdr:pic>
      <xdr:nvPicPr>
        <xdr:cNvPr id="7150" name="Picture 47">
          <a:extLst>
            <a:ext uri="{FF2B5EF4-FFF2-40B4-BE49-F238E27FC236}">
              <a16:creationId xmlns:a16="http://schemas.microsoft.com/office/drawing/2014/main" id="{00000000-0008-0000-0500-0000EE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5429250" y="265747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314325</xdr:colOff>
      <xdr:row>8</xdr:row>
      <xdr:rowOff>1038225</xdr:rowOff>
    </xdr:from>
    <xdr:to>
      <xdr:col>6</xdr:col>
      <xdr:colOff>533400</xdr:colOff>
      <xdr:row>9</xdr:row>
      <xdr:rowOff>57150</xdr:rowOff>
    </xdr:to>
    <xdr:pic>
      <xdr:nvPicPr>
        <xdr:cNvPr id="7151" name="Picture 48">
          <a:extLst>
            <a:ext uri="{FF2B5EF4-FFF2-40B4-BE49-F238E27FC236}">
              <a16:creationId xmlns:a16="http://schemas.microsoft.com/office/drawing/2014/main" id="{00000000-0008-0000-0500-0000EF1B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4600575" y="2990850"/>
          <a:ext cx="219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257175</xdr:colOff>
      <xdr:row>8</xdr:row>
      <xdr:rowOff>1057275</xdr:rowOff>
    </xdr:from>
    <xdr:to>
      <xdr:col>5</xdr:col>
      <xdr:colOff>523875</xdr:colOff>
      <xdr:row>8</xdr:row>
      <xdr:rowOff>1152525</xdr:rowOff>
    </xdr:to>
    <xdr:sp macro="" textlink="">
      <xdr:nvSpPr>
        <xdr:cNvPr id="7152" name="Line 30">
          <a:extLst>
            <a:ext uri="{FF2B5EF4-FFF2-40B4-BE49-F238E27FC236}">
              <a16:creationId xmlns:a16="http://schemas.microsoft.com/office/drawing/2014/main" id="{00000000-0008-0000-0500-0000F01B0000}"/>
            </a:ext>
          </a:extLst>
        </xdr:cNvPr>
        <xdr:cNvSpPr>
          <a:spLocks noChangeShapeType="1"/>
        </xdr:cNvSpPr>
      </xdr:nvSpPr>
      <xdr:spPr bwMode="auto">
        <a:xfrm flipV="1">
          <a:off x="3733800" y="3009900"/>
          <a:ext cx="26670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295275</xdr:colOff>
      <xdr:row>8</xdr:row>
      <xdr:rowOff>1133475</xdr:rowOff>
    </xdr:from>
    <xdr:to>
      <xdr:col>8</xdr:col>
      <xdr:colOff>609600</xdr:colOff>
      <xdr:row>8</xdr:row>
      <xdr:rowOff>1343025</xdr:rowOff>
    </xdr:to>
    <xdr:pic>
      <xdr:nvPicPr>
        <xdr:cNvPr id="7153" name="Picture 53">
          <a:extLst>
            <a:ext uri="{FF2B5EF4-FFF2-40B4-BE49-F238E27FC236}">
              <a16:creationId xmlns:a16="http://schemas.microsoft.com/office/drawing/2014/main" id="{00000000-0008-0000-0500-0000F1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6200775" y="308610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171450</xdr:colOff>
      <xdr:row>7</xdr:row>
      <xdr:rowOff>200025</xdr:rowOff>
    </xdr:from>
    <xdr:to>
      <xdr:col>12</xdr:col>
      <xdr:colOff>628650</xdr:colOff>
      <xdr:row>11</xdr:row>
      <xdr:rowOff>95250</xdr:rowOff>
    </xdr:to>
    <xdr:pic>
      <xdr:nvPicPr>
        <xdr:cNvPr id="7154" name="Picture 398">
          <a:extLst>
            <a:ext uri="{FF2B5EF4-FFF2-40B4-BE49-F238E27FC236}">
              <a16:creationId xmlns:a16="http://schemas.microsoft.com/office/drawing/2014/main" id="{00000000-0008-0000-0500-0000F21B00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l="19196" t="22455" r="51736" b="46866"/>
        <a:stretch>
          <a:fillRect/>
        </a:stretch>
      </xdr:blipFill>
      <xdr:spPr bwMode="auto">
        <a:xfrm>
          <a:off x="7743825" y="1952625"/>
          <a:ext cx="2533650"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771525</xdr:colOff>
      <xdr:row>7</xdr:row>
      <xdr:rowOff>85725</xdr:rowOff>
    </xdr:from>
    <xdr:to>
      <xdr:col>10</xdr:col>
      <xdr:colOff>1076325</xdr:colOff>
      <xdr:row>8</xdr:row>
      <xdr:rowOff>38100</xdr:rowOff>
    </xdr:to>
    <xdr:sp macro="" textlink="">
      <xdr:nvSpPr>
        <xdr:cNvPr id="7156" name="Line 400">
          <a:extLst>
            <a:ext uri="{FF2B5EF4-FFF2-40B4-BE49-F238E27FC236}">
              <a16:creationId xmlns:a16="http://schemas.microsoft.com/office/drawing/2014/main" id="{00000000-0008-0000-0500-0000F41B0000}"/>
            </a:ext>
          </a:extLst>
        </xdr:cNvPr>
        <xdr:cNvSpPr>
          <a:spLocks noChangeShapeType="1"/>
        </xdr:cNvSpPr>
      </xdr:nvSpPr>
      <xdr:spPr bwMode="auto">
        <a:xfrm>
          <a:off x="8343900" y="1838325"/>
          <a:ext cx="304800"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247650</xdr:colOff>
      <xdr:row>8</xdr:row>
      <xdr:rowOff>219075</xdr:rowOff>
    </xdr:from>
    <xdr:to>
      <xdr:col>10</xdr:col>
      <xdr:colOff>409575</xdr:colOff>
      <xdr:row>8</xdr:row>
      <xdr:rowOff>295275</xdr:rowOff>
    </xdr:to>
    <xdr:sp macro="" textlink="">
      <xdr:nvSpPr>
        <xdr:cNvPr id="7157" name="Line 401">
          <a:extLst>
            <a:ext uri="{FF2B5EF4-FFF2-40B4-BE49-F238E27FC236}">
              <a16:creationId xmlns:a16="http://schemas.microsoft.com/office/drawing/2014/main" id="{00000000-0008-0000-0500-0000F51B0000}"/>
            </a:ext>
          </a:extLst>
        </xdr:cNvPr>
        <xdr:cNvSpPr>
          <a:spLocks noChangeShapeType="1"/>
        </xdr:cNvSpPr>
      </xdr:nvSpPr>
      <xdr:spPr bwMode="auto">
        <a:xfrm>
          <a:off x="7820025" y="2171700"/>
          <a:ext cx="1619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352425</xdr:colOff>
      <xdr:row>8</xdr:row>
      <xdr:rowOff>9525</xdr:rowOff>
    </xdr:from>
    <xdr:to>
      <xdr:col>10</xdr:col>
      <xdr:colOff>1019175</xdr:colOff>
      <xdr:row>8</xdr:row>
      <xdr:rowOff>266700</xdr:rowOff>
    </xdr:to>
    <xdr:sp macro="" textlink="">
      <xdr:nvSpPr>
        <xdr:cNvPr id="7158" name="Line 402">
          <a:extLst>
            <a:ext uri="{FF2B5EF4-FFF2-40B4-BE49-F238E27FC236}">
              <a16:creationId xmlns:a16="http://schemas.microsoft.com/office/drawing/2014/main" id="{00000000-0008-0000-0500-0000F61B0000}"/>
            </a:ext>
          </a:extLst>
        </xdr:cNvPr>
        <xdr:cNvSpPr>
          <a:spLocks noChangeShapeType="1"/>
        </xdr:cNvSpPr>
      </xdr:nvSpPr>
      <xdr:spPr bwMode="auto">
        <a:xfrm flipV="1">
          <a:off x="7924800" y="1962150"/>
          <a:ext cx="666750" cy="2571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476250</xdr:colOff>
      <xdr:row>8</xdr:row>
      <xdr:rowOff>9525</xdr:rowOff>
    </xdr:from>
    <xdr:to>
      <xdr:col>10</xdr:col>
      <xdr:colOff>790575</xdr:colOff>
      <xdr:row>8</xdr:row>
      <xdr:rowOff>219075</xdr:rowOff>
    </xdr:to>
    <xdr:pic>
      <xdr:nvPicPr>
        <xdr:cNvPr id="7159" name="Picture 403">
          <a:extLst>
            <a:ext uri="{FF2B5EF4-FFF2-40B4-BE49-F238E27FC236}">
              <a16:creationId xmlns:a16="http://schemas.microsoft.com/office/drawing/2014/main" id="{00000000-0008-0000-0500-0000F7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29938">
          <a:off x="8048625" y="1962150"/>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333375</xdr:colOff>
      <xdr:row>8</xdr:row>
      <xdr:rowOff>476250</xdr:rowOff>
    </xdr:from>
    <xdr:to>
      <xdr:col>10</xdr:col>
      <xdr:colOff>285750</xdr:colOff>
      <xdr:row>8</xdr:row>
      <xdr:rowOff>904875</xdr:rowOff>
    </xdr:to>
    <xdr:sp macro="" textlink="">
      <xdr:nvSpPr>
        <xdr:cNvPr id="7160" name="Line 404">
          <a:extLst>
            <a:ext uri="{FF2B5EF4-FFF2-40B4-BE49-F238E27FC236}">
              <a16:creationId xmlns:a16="http://schemas.microsoft.com/office/drawing/2014/main" id="{00000000-0008-0000-0500-0000F81B0000}"/>
            </a:ext>
          </a:extLst>
        </xdr:cNvPr>
        <xdr:cNvSpPr>
          <a:spLocks noChangeShapeType="1"/>
        </xdr:cNvSpPr>
      </xdr:nvSpPr>
      <xdr:spPr bwMode="auto">
        <a:xfrm>
          <a:off x="7096125" y="2428875"/>
          <a:ext cx="762000" cy="428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476250</xdr:colOff>
      <xdr:row>8</xdr:row>
      <xdr:rowOff>266700</xdr:rowOff>
    </xdr:from>
    <xdr:to>
      <xdr:col>10</xdr:col>
      <xdr:colOff>361950</xdr:colOff>
      <xdr:row>8</xdr:row>
      <xdr:rowOff>552450</xdr:rowOff>
    </xdr:to>
    <xdr:sp macro="" textlink="">
      <xdr:nvSpPr>
        <xdr:cNvPr id="7161" name="Line 405">
          <a:extLst>
            <a:ext uri="{FF2B5EF4-FFF2-40B4-BE49-F238E27FC236}">
              <a16:creationId xmlns:a16="http://schemas.microsoft.com/office/drawing/2014/main" id="{00000000-0008-0000-0500-0000F91B0000}"/>
            </a:ext>
          </a:extLst>
        </xdr:cNvPr>
        <xdr:cNvSpPr>
          <a:spLocks noChangeShapeType="1"/>
        </xdr:cNvSpPr>
      </xdr:nvSpPr>
      <xdr:spPr bwMode="auto">
        <a:xfrm flipV="1">
          <a:off x="7239000" y="2219325"/>
          <a:ext cx="695325" cy="285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581025</xdr:colOff>
      <xdr:row>8</xdr:row>
      <xdr:rowOff>266700</xdr:rowOff>
    </xdr:from>
    <xdr:to>
      <xdr:col>10</xdr:col>
      <xdr:colOff>123825</xdr:colOff>
      <xdr:row>8</xdr:row>
      <xdr:rowOff>476250</xdr:rowOff>
    </xdr:to>
    <xdr:pic>
      <xdr:nvPicPr>
        <xdr:cNvPr id="7162" name="Picture 406">
          <a:extLst>
            <a:ext uri="{FF2B5EF4-FFF2-40B4-BE49-F238E27FC236}">
              <a16:creationId xmlns:a16="http://schemas.microsoft.com/office/drawing/2014/main" id="{00000000-0008-0000-0500-0000FA1B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40790">
          <a:off x="7343775" y="2219325"/>
          <a:ext cx="3524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352425</xdr:colOff>
      <xdr:row>7</xdr:row>
      <xdr:rowOff>133350</xdr:rowOff>
    </xdr:from>
    <xdr:to>
      <xdr:col>10</xdr:col>
      <xdr:colOff>838200</xdr:colOff>
      <xdr:row>8</xdr:row>
      <xdr:rowOff>447675</xdr:rowOff>
    </xdr:to>
    <xdr:sp macro="" textlink="">
      <xdr:nvSpPr>
        <xdr:cNvPr id="7163" name="Line 407">
          <a:extLst>
            <a:ext uri="{FF2B5EF4-FFF2-40B4-BE49-F238E27FC236}">
              <a16:creationId xmlns:a16="http://schemas.microsoft.com/office/drawing/2014/main" id="{00000000-0008-0000-0500-0000FB1B0000}"/>
            </a:ext>
          </a:extLst>
        </xdr:cNvPr>
        <xdr:cNvSpPr>
          <a:spLocks noChangeShapeType="1"/>
        </xdr:cNvSpPr>
      </xdr:nvSpPr>
      <xdr:spPr bwMode="auto">
        <a:xfrm flipV="1">
          <a:off x="7115175" y="1885950"/>
          <a:ext cx="1295400" cy="514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706375</xdr:colOff>
      <xdr:row>8</xdr:row>
      <xdr:rowOff>1679</xdr:rowOff>
    </xdr:from>
    <xdr:to>
      <xdr:col>10</xdr:col>
      <xdr:colOff>427152</xdr:colOff>
      <xdr:row>8</xdr:row>
      <xdr:rowOff>204038</xdr:rowOff>
    </xdr:to>
    <xdr:pic>
      <xdr:nvPicPr>
        <xdr:cNvPr id="7164" name="Picture 408">
          <a:extLst>
            <a:ext uri="{FF2B5EF4-FFF2-40B4-BE49-F238E27FC236}">
              <a16:creationId xmlns:a16="http://schemas.microsoft.com/office/drawing/2014/main" id="{00000000-0008-0000-0500-0000FC1B0000}"/>
            </a:ext>
          </a:extLst>
        </xdr:cNvPr>
        <xdr:cNvPicPr>
          <a:picLocks noChangeAspect="1" noChangeArrowheads="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l="45568" t="40353" r="45324" b="55279"/>
        <a:stretch/>
      </xdr:blipFill>
      <xdr:spPr bwMode="auto">
        <a:xfrm rot="-1277367">
          <a:off x="7500875" y="1949012"/>
          <a:ext cx="535694" cy="2023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1123950</xdr:colOff>
      <xdr:row>7</xdr:row>
      <xdr:rowOff>180975</xdr:rowOff>
    </xdr:from>
    <xdr:to>
      <xdr:col>10</xdr:col>
      <xdr:colOff>1247775</xdr:colOff>
      <xdr:row>8</xdr:row>
      <xdr:rowOff>38100</xdr:rowOff>
    </xdr:to>
    <xdr:sp macro="" textlink="">
      <xdr:nvSpPr>
        <xdr:cNvPr id="7165" name="Line 409">
          <a:extLst>
            <a:ext uri="{FF2B5EF4-FFF2-40B4-BE49-F238E27FC236}">
              <a16:creationId xmlns:a16="http://schemas.microsoft.com/office/drawing/2014/main" id="{00000000-0008-0000-0500-0000FD1B0000}"/>
            </a:ext>
          </a:extLst>
        </xdr:cNvPr>
        <xdr:cNvSpPr>
          <a:spLocks noChangeShapeType="1"/>
        </xdr:cNvSpPr>
      </xdr:nvSpPr>
      <xdr:spPr bwMode="auto">
        <a:xfrm flipV="1">
          <a:off x="8696325" y="1933575"/>
          <a:ext cx="12382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8</xdr:row>
      <xdr:rowOff>571500</xdr:rowOff>
    </xdr:from>
    <xdr:to>
      <xdr:col>12</xdr:col>
      <xdr:colOff>666750</xdr:colOff>
      <xdr:row>8</xdr:row>
      <xdr:rowOff>619125</xdr:rowOff>
    </xdr:to>
    <xdr:sp macro="" textlink="">
      <xdr:nvSpPr>
        <xdr:cNvPr id="7166" name="Line 410">
          <a:extLst>
            <a:ext uri="{FF2B5EF4-FFF2-40B4-BE49-F238E27FC236}">
              <a16:creationId xmlns:a16="http://schemas.microsoft.com/office/drawing/2014/main" id="{00000000-0008-0000-0500-0000FE1B0000}"/>
            </a:ext>
          </a:extLst>
        </xdr:cNvPr>
        <xdr:cNvSpPr>
          <a:spLocks noChangeShapeType="1"/>
        </xdr:cNvSpPr>
      </xdr:nvSpPr>
      <xdr:spPr bwMode="auto">
        <a:xfrm flipV="1">
          <a:off x="10220325" y="2524125"/>
          <a:ext cx="9525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1181100</xdr:colOff>
      <xdr:row>8</xdr:row>
      <xdr:rowOff>28575</xdr:rowOff>
    </xdr:from>
    <xdr:to>
      <xdr:col>12</xdr:col>
      <xdr:colOff>609600</xdr:colOff>
      <xdr:row>8</xdr:row>
      <xdr:rowOff>590550</xdr:rowOff>
    </xdr:to>
    <xdr:sp macro="" textlink="">
      <xdr:nvSpPr>
        <xdr:cNvPr id="7167" name="Line 411">
          <a:extLst>
            <a:ext uri="{FF2B5EF4-FFF2-40B4-BE49-F238E27FC236}">
              <a16:creationId xmlns:a16="http://schemas.microsoft.com/office/drawing/2014/main" id="{00000000-0008-0000-0500-0000FF1B0000}"/>
            </a:ext>
          </a:extLst>
        </xdr:cNvPr>
        <xdr:cNvSpPr>
          <a:spLocks noChangeShapeType="1"/>
        </xdr:cNvSpPr>
      </xdr:nvSpPr>
      <xdr:spPr bwMode="auto">
        <a:xfrm>
          <a:off x="8753475" y="1981200"/>
          <a:ext cx="1504950" cy="561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619125</xdr:colOff>
      <xdr:row>8</xdr:row>
      <xdr:rowOff>609600</xdr:rowOff>
    </xdr:from>
    <xdr:to>
      <xdr:col>10</xdr:col>
      <xdr:colOff>1171575</xdr:colOff>
      <xdr:row>8</xdr:row>
      <xdr:rowOff>809625</xdr:rowOff>
    </xdr:to>
    <xdr:sp macro="" textlink="">
      <xdr:nvSpPr>
        <xdr:cNvPr id="11264" name="Line 412">
          <a:extLst>
            <a:ext uri="{FF2B5EF4-FFF2-40B4-BE49-F238E27FC236}">
              <a16:creationId xmlns:a16="http://schemas.microsoft.com/office/drawing/2014/main" id="{00000000-0008-0000-0500-0000002C0000}"/>
            </a:ext>
          </a:extLst>
        </xdr:cNvPr>
        <xdr:cNvSpPr>
          <a:spLocks noChangeShapeType="1"/>
        </xdr:cNvSpPr>
      </xdr:nvSpPr>
      <xdr:spPr bwMode="auto">
        <a:xfrm>
          <a:off x="8191500" y="2562225"/>
          <a:ext cx="552450"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11</xdr:col>
      <xdr:colOff>66675</xdr:colOff>
      <xdr:row>8</xdr:row>
      <xdr:rowOff>304800</xdr:rowOff>
    </xdr:from>
    <xdr:to>
      <xdr:col>11</xdr:col>
      <xdr:colOff>257175</xdr:colOff>
      <xdr:row>8</xdr:row>
      <xdr:rowOff>514350</xdr:rowOff>
    </xdr:to>
    <xdr:pic>
      <xdr:nvPicPr>
        <xdr:cNvPr id="11265" name="Picture 413">
          <a:extLst>
            <a:ext uri="{FF2B5EF4-FFF2-40B4-BE49-F238E27FC236}">
              <a16:creationId xmlns:a16="http://schemas.microsoft.com/office/drawing/2014/main" id="{00000000-0008-0000-0500-000001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8905875" y="22574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504825</xdr:colOff>
      <xdr:row>8</xdr:row>
      <xdr:rowOff>676275</xdr:rowOff>
    </xdr:from>
    <xdr:to>
      <xdr:col>10</xdr:col>
      <xdr:colOff>723900</xdr:colOff>
      <xdr:row>8</xdr:row>
      <xdr:rowOff>1047750</xdr:rowOff>
    </xdr:to>
    <xdr:pic>
      <xdr:nvPicPr>
        <xdr:cNvPr id="11266" name="Picture 414">
          <a:extLst>
            <a:ext uri="{FF2B5EF4-FFF2-40B4-BE49-F238E27FC236}">
              <a16:creationId xmlns:a16="http://schemas.microsoft.com/office/drawing/2014/main" id="{00000000-0008-0000-0500-000002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8077200" y="262890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276225</xdr:colOff>
      <xdr:row>6</xdr:row>
      <xdr:rowOff>66675</xdr:rowOff>
    </xdr:from>
    <xdr:to>
      <xdr:col>16</xdr:col>
      <xdr:colOff>542925</xdr:colOff>
      <xdr:row>13</xdr:row>
      <xdr:rowOff>238125</xdr:rowOff>
    </xdr:to>
    <xdr:pic>
      <xdr:nvPicPr>
        <xdr:cNvPr id="11268" name="Picture 784">
          <a:extLst>
            <a:ext uri="{FF2B5EF4-FFF2-40B4-BE49-F238E27FC236}">
              <a16:creationId xmlns:a16="http://schemas.microsoft.com/office/drawing/2014/main" id="{00000000-0008-0000-0500-0000042C0000}"/>
            </a:ext>
          </a:extLst>
        </xdr:cNvPr>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l="27872" t="24319" r="15773" b="1752"/>
        <a:stretch>
          <a:fillRect/>
        </a:stretch>
      </xdr:blipFill>
      <xdr:spPr bwMode="auto">
        <a:xfrm>
          <a:off x="11182350" y="1619250"/>
          <a:ext cx="2705100" cy="2800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323850</xdr:colOff>
      <xdr:row>6</xdr:row>
      <xdr:rowOff>47625</xdr:rowOff>
    </xdr:from>
    <xdr:to>
      <xdr:col>14</xdr:col>
      <xdr:colOff>447675</xdr:colOff>
      <xdr:row>6</xdr:row>
      <xdr:rowOff>104775</xdr:rowOff>
    </xdr:to>
    <xdr:sp macro="" textlink="">
      <xdr:nvSpPr>
        <xdr:cNvPr id="11270" name="Line 786">
          <a:extLst>
            <a:ext uri="{FF2B5EF4-FFF2-40B4-BE49-F238E27FC236}">
              <a16:creationId xmlns:a16="http://schemas.microsoft.com/office/drawing/2014/main" id="{00000000-0008-0000-0500-0000062C0000}"/>
            </a:ext>
          </a:extLst>
        </xdr:cNvPr>
        <xdr:cNvSpPr>
          <a:spLocks noChangeShapeType="1"/>
        </xdr:cNvSpPr>
      </xdr:nvSpPr>
      <xdr:spPr bwMode="auto">
        <a:xfrm flipV="1">
          <a:off x="12039600" y="1600200"/>
          <a:ext cx="12382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209550</xdr:colOff>
      <xdr:row>8</xdr:row>
      <xdr:rowOff>276225</xdr:rowOff>
    </xdr:from>
    <xdr:to>
      <xdr:col>16</xdr:col>
      <xdr:colOff>304800</xdr:colOff>
      <xdr:row>8</xdr:row>
      <xdr:rowOff>323850</xdr:rowOff>
    </xdr:to>
    <xdr:sp macro="" textlink="">
      <xdr:nvSpPr>
        <xdr:cNvPr id="11271" name="Line 787">
          <a:extLst>
            <a:ext uri="{FF2B5EF4-FFF2-40B4-BE49-F238E27FC236}">
              <a16:creationId xmlns:a16="http://schemas.microsoft.com/office/drawing/2014/main" id="{00000000-0008-0000-0500-0000072C0000}"/>
            </a:ext>
          </a:extLst>
        </xdr:cNvPr>
        <xdr:cNvSpPr>
          <a:spLocks noChangeShapeType="1"/>
        </xdr:cNvSpPr>
      </xdr:nvSpPr>
      <xdr:spPr bwMode="auto">
        <a:xfrm flipV="1">
          <a:off x="13554075" y="2228850"/>
          <a:ext cx="9525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381000</xdr:colOff>
      <xdr:row>6</xdr:row>
      <xdr:rowOff>76200</xdr:rowOff>
    </xdr:from>
    <xdr:to>
      <xdr:col>16</xdr:col>
      <xdr:colOff>257175</xdr:colOff>
      <xdr:row>8</xdr:row>
      <xdr:rowOff>295275</xdr:rowOff>
    </xdr:to>
    <xdr:sp macro="" textlink="">
      <xdr:nvSpPr>
        <xdr:cNvPr id="11272" name="Line 788">
          <a:extLst>
            <a:ext uri="{FF2B5EF4-FFF2-40B4-BE49-F238E27FC236}">
              <a16:creationId xmlns:a16="http://schemas.microsoft.com/office/drawing/2014/main" id="{00000000-0008-0000-0500-0000082C0000}"/>
            </a:ext>
          </a:extLst>
        </xdr:cNvPr>
        <xdr:cNvSpPr>
          <a:spLocks noChangeShapeType="1"/>
        </xdr:cNvSpPr>
      </xdr:nvSpPr>
      <xdr:spPr bwMode="auto">
        <a:xfrm>
          <a:off x="12096750" y="1628775"/>
          <a:ext cx="1504950" cy="6191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504825</xdr:colOff>
      <xdr:row>9</xdr:row>
      <xdr:rowOff>0</xdr:rowOff>
    </xdr:from>
    <xdr:to>
      <xdr:col>16</xdr:col>
      <xdr:colOff>600075</xdr:colOff>
      <xdr:row>9</xdr:row>
      <xdr:rowOff>47625</xdr:rowOff>
    </xdr:to>
    <xdr:sp macro="" textlink="">
      <xdr:nvSpPr>
        <xdr:cNvPr id="11273" name="Line 790">
          <a:extLst>
            <a:ext uri="{FF2B5EF4-FFF2-40B4-BE49-F238E27FC236}">
              <a16:creationId xmlns:a16="http://schemas.microsoft.com/office/drawing/2014/main" id="{00000000-0008-0000-0500-0000092C0000}"/>
            </a:ext>
          </a:extLst>
        </xdr:cNvPr>
        <xdr:cNvSpPr>
          <a:spLocks noChangeShapeType="1"/>
        </xdr:cNvSpPr>
      </xdr:nvSpPr>
      <xdr:spPr bwMode="auto">
        <a:xfrm flipV="1">
          <a:off x="13849350" y="3314700"/>
          <a:ext cx="9525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114300</xdr:colOff>
      <xdr:row>8</xdr:row>
      <xdr:rowOff>1209675</xdr:rowOff>
    </xdr:from>
    <xdr:to>
      <xdr:col>16</xdr:col>
      <xdr:colOff>533400</xdr:colOff>
      <xdr:row>9</xdr:row>
      <xdr:rowOff>9525</xdr:rowOff>
    </xdr:to>
    <xdr:sp macro="" textlink="">
      <xdr:nvSpPr>
        <xdr:cNvPr id="11274" name="Line 791">
          <a:extLst>
            <a:ext uri="{FF2B5EF4-FFF2-40B4-BE49-F238E27FC236}">
              <a16:creationId xmlns:a16="http://schemas.microsoft.com/office/drawing/2014/main" id="{00000000-0008-0000-0500-00000A2C0000}"/>
            </a:ext>
          </a:extLst>
        </xdr:cNvPr>
        <xdr:cNvSpPr>
          <a:spLocks noChangeShapeType="1"/>
        </xdr:cNvSpPr>
      </xdr:nvSpPr>
      <xdr:spPr bwMode="auto">
        <a:xfrm>
          <a:off x="13458825" y="3162300"/>
          <a:ext cx="419100" cy="161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190500</xdr:colOff>
      <xdr:row>8</xdr:row>
      <xdr:rowOff>1123950</xdr:rowOff>
    </xdr:from>
    <xdr:to>
      <xdr:col>16</xdr:col>
      <xdr:colOff>581025</xdr:colOff>
      <xdr:row>8</xdr:row>
      <xdr:rowOff>1323975</xdr:rowOff>
    </xdr:to>
    <xdr:pic>
      <xdr:nvPicPr>
        <xdr:cNvPr id="11275" name="Picture 792">
          <a:extLst>
            <a:ext uri="{FF2B5EF4-FFF2-40B4-BE49-F238E27FC236}">
              <a16:creationId xmlns:a16="http://schemas.microsoft.com/office/drawing/2014/main" id="{00000000-0008-0000-0500-00000B2C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849" t="50392" r="53290" b="43732"/>
        <a:stretch>
          <a:fillRect/>
        </a:stretch>
      </xdr:blipFill>
      <xdr:spPr bwMode="auto">
        <a:xfrm rot="1314102">
          <a:off x="13535025" y="3076575"/>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504825</xdr:colOff>
      <xdr:row>9</xdr:row>
      <xdr:rowOff>66675</xdr:rowOff>
    </xdr:from>
    <xdr:to>
      <xdr:col>16</xdr:col>
      <xdr:colOff>714375</xdr:colOff>
      <xdr:row>9</xdr:row>
      <xdr:rowOff>152400</xdr:rowOff>
    </xdr:to>
    <xdr:sp macro="" textlink="">
      <xdr:nvSpPr>
        <xdr:cNvPr id="11276" name="Line 793">
          <a:extLst>
            <a:ext uri="{FF2B5EF4-FFF2-40B4-BE49-F238E27FC236}">
              <a16:creationId xmlns:a16="http://schemas.microsoft.com/office/drawing/2014/main" id="{00000000-0008-0000-0500-00000C2C0000}"/>
            </a:ext>
          </a:extLst>
        </xdr:cNvPr>
        <xdr:cNvSpPr>
          <a:spLocks noChangeShapeType="1"/>
        </xdr:cNvSpPr>
      </xdr:nvSpPr>
      <xdr:spPr bwMode="auto">
        <a:xfrm>
          <a:off x="13849350" y="3381375"/>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9525</xdr:colOff>
      <xdr:row>10</xdr:row>
      <xdr:rowOff>57150</xdr:rowOff>
    </xdr:from>
    <xdr:to>
      <xdr:col>16</xdr:col>
      <xdr:colOff>219075</xdr:colOff>
      <xdr:row>10</xdr:row>
      <xdr:rowOff>142875</xdr:rowOff>
    </xdr:to>
    <xdr:sp macro="" textlink="">
      <xdr:nvSpPr>
        <xdr:cNvPr id="11277" name="Line 794">
          <a:extLst>
            <a:ext uri="{FF2B5EF4-FFF2-40B4-BE49-F238E27FC236}">
              <a16:creationId xmlns:a16="http://schemas.microsoft.com/office/drawing/2014/main" id="{00000000-0008-0000-0500-00000D2C0000}"/>
            </a:ext>
          </a:extLst>
        </xdr:cNvPr>
        <xdr:cNvSpPr>
          <a:spLocks noChangeShapeType="1"/>
        </xdr:cNvSpPr>
      </xdr:nvSpPr>
      <xdr:spPr bwMode="auto">
        <a:xfrm>
          <a:off x="13354050" y="3581400"/>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209550</xdr:colOff>
      <xdr:row>9</xdr:row>
      <xdr:rowOff>152400</xdr:rowOff>
    </xdr:from>
    <xdr:to>
      <xdr:col>16</xdr:col>
      <xdr:colOff>723900</xdr:colOff>
      <xdr:row>10</xdr:row>
      <xdr:rowOff>133350</xdr:rowOff>
    </xdr:to>
    <xdr:sp macro="" textlink="">
      <xdr:nvSpPr>
        <xdr:cNvPr id="11278" name="Line 795">
          <a:extLst>
            <a:ext uri="{FF2B5EF4-FFF2-40B4-BE49-F238E27FC236}">
              <a16:creationId xmlns:a16="http://schemas.microsoft.com/office/drawing/2014/main" id="{00000000-0008-0000-0500-00000E2C0000}"/>
            </a:ext>
          </a:extLst>
        </xdr:cNvPr>
        <xdr:cNvSpPr>
          <a:spLocks noChangeShapeType="1"/>
        </xdr:cNvSpPr>
      </xdr:nvSpPr>
      <xdr:spPr bwMode="auto">
        <a:xfrm flipV="1">
          <a:off x="13554075" y="3467100"/>
          <a:ext cx="514350" cy="190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214811</xdr:colOff>
      <xdr:row>9</xdr:row>
      <xdr:rowOff>96969</xdr:rowOff>
    </xdr:from>
    <xdr:to>
      <xdr:col>16</xdr:col>
      <xdr:colOff>565856</xdr:colOff>
      <xdr:row>10</xdr:row>
      <xdr:rowOff>88626</xdr:rowOff>
    </xdr:to>
    <xdr:pic>
      <xdr:nvPicPr>
        <xdr:cNvPr id="11279" name="Picture 796">
          <a:extLst>
            <a:ext uri="{FF2B5EF4-FFF2-40B4-BE49-F238E27FC236}">
              <a16:creationId xmlns:a16="http://schemas.microsoft.com/office/drawing/2014/main" id="{00000000-0008-0000-0500-00000F2C0000}"/>
            </a:ext>
          </a:extLst>
        </xdr:cNvPr>
        <xdr:cNvPicPr>
          <a:picLocks noChangeAspect="1" noChangeArrowheads="1"/>
        </xdr:cNvPicPr>
      </xdr:nvPicPr>
      <xdr:blipFill rotWithShape="1">
        <a:blip xmlns:r="http://schemas.openxmlformats.org/officeDocument/2006/relationships" r:embed="rId29" cstate="print">
          <a:extLst>
            <a:ext uri="{28A0092B-C50C-407E-A947-70E740481C1C}">
              <a14:useLocalDpi xmlns:a14="http://schemas.microsoft.com/office/drawing/2010/main" val="0"/>
            </a:ext>
          </a:extLst>
        </a:blip>
        <a:srcRect l="43694" t="48564" r="48968" b="45492"/>
        <a:stretch/>
      </xdr:blipFill>
      <xdr:spPr bwMode="auto">
        <a:xfrm rot="-1106097">
          <a:off x="13583429" y="3413910"/>
          <a:ext cx="351045" cy="1989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457200</xdr:colOff>
      <xdr:row>8</xdr:row>
      <xdr:rowOff>1028700</xdr:rowOff>
    </xdr:from>
    <xdr:to>
      <xdr:col>16</xdr:col>
      <xdr:colOff>371475</xdr:colOff>
      <xdr:row>8</xdr:row>
      <xdr:rowOff>1333500</xdr:rowOff>
    </xdr:to>
    <xdr:sp macro="" textlink="">
      <xdr:nvSpPr>
        <xdr:cNvPr id="11280" name="Line 797">
          <a:extLst>
            <a:ext uri="{FF2B5EF4-FFF2-40B4-BE49-F238E27FC236}">
              <a16:creationId xmlns:a16="http://schemas.microsoft.com/office/drawing/2014/main" id="{00000000-0008-0000-0500-0000102C0000}"/>
            </a:ext>
          </a:extLst>
        </xdr:cNvPr>
        <xdr:cNvSpPr>
          <a:spLocks noChangeShapeType="1"/>
        </xdr:cNvSpPr>
      </xdr:nvSpPr>
      <xdr:spPr bwMode="auto">
        <a:xfrm flipV="1">
          <a:off x="12992100" y="2981325"/>
          <a:ext cx="723900" cy="3048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571500</xdr:colOff>
      <xdr:row>8</xdr:row>
      <xdr:rowOff>1066800</xdr:rowOff>
    </xdr:from>
    <xdr:to>
      <xdr:col>16</xdr:col>
      <xdr:colOff>76200</xdr:colOff>
      <xdr:row>8</xdr:row>
      <xdr:rowOff>1276350</xdr:rowOff>
    </xdr:to>
    <xdr:pic>
      <xdr:nvPicPr>
        <xdr:cNvPr id="11281" name="Picture 798">
          <a:extLst>
            <a:ext uri="{FF2B5EF4-FFF2-40B4-BE49-F238E27FC236}">
              <a16:creationId xmlns:a16="http://schemas.microsoft.com/office/drawing/2014/main" id="{00000000-0008-0000-0500-0000112C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29938">
          <a:off x="13106400" y="3019425"/>
          <a:ext cx="3143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209550</xdr:colOff>
      <xdr:row>8</xdr:row>
      <xdr:rowOff>962025</xdr:rowOff>
    </xdr:from>
    <xdr:to>
      <xdr:col>16</xdr:col>
      <xdr:colOff>419100</xdr:colOff>
      <xdr:row>8</xdr:row>
      <xdr:rowOff>1047750</xdr:rowOff>
    </xdr:to>
    <xdr:sp macro="" textlink="">
      <xdr:nvSpPr>
        <xdr:cNvPr id="11282" name="Line 799">
          <a:extLst>
            <a:ext uri="{FF2B5EF4-FFF2-40B4-BE49-F238E27FC236}">
              <a16:creationId xmlns:a16="http://schemas.microsoft.com/office/drawing/2014/main" id="{00000000-0008-0000-0500-0000122C0000}"/>
            </a:ext>
          </a:extLst>
        </xdr:cNvPr>
        <xdr:cNvSpPr>
          <a:spLocks noChangeShapeType="1"/>
        </xdr:cNvSpPr>
      </xdr:nvSpPr>
      <xdr:spPr bwMode="auto">
        <a:xfrm>
          <a:off x="13554075" y="2914650"/>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257175</xdr:colOff>
      <xdr:row>8</xdr:row>
      <xdr:rowOff>1257300</xdr:rowOff>
    </xdr:from>
    <xdr:to>
      <xdr:col>15</xdr:col>
      <xdr:colOff>466725</xdr:colOff>
      <xdr:row>8</xdr:row>
      <xdr:rowOff>1343025</xdr:rowOff>
    </xdr:to>
    <xdr:sp macro="" textlink="">
      <xdr:nvSpPr>
        <xdr:cNvPr id="11283" name="Line 800">
          <a:extLst>
            <a:ext uri="{FF2B5EF4-FFF2-40B4-BE49-F238E27FC236}">
              <a16:creationId xmlns:a16="http://schemas.microsoft.com/office/drawing/2014/main" id="{00000000-0008-0000-0500-0000132C0000}"/>
            </a:ext>
          </a:extLst>
        </xdr:cNvPr>
        <xdr:cNvSpPr>
          <a:spLocks noChangeShapeType="1"/>
        </xdr:cNvSpPr>
      </xdr:nvSpPr>
      <xdr:spPr bwMode="auto">
        <a:xfrm>
          <a:off x="12792075" y="3209925"/>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14</xdr:col>
      <xdr:colOff>504825</xdr:colOff>
      <xdr:row>8</xdr:row>
      <xdr:rowOff>619125</xdr:rowOff>
    </xdr:from>
    <xdr:to>
      <xdr:col>14</xdr:col>
      <xdr:colOff>695325</xdr:colOff>
      <xdr:row>8</xdr:row>
      <xdr:rowOff>828675</xdr:rowOff>
    </xdr:to>
    <xdr:pic>
      <xdr:nvPicPr>
        <xdr:cNvPr id="11284" name="Picture 801">
          <a:extLst>
            <a:ext uri="{FF2B5EF4-FFF2-40B4-BE49-F238E27FC236}">
              <a16:creationId xmlns:a16="http://schemas.microsoft.com/office/drawing/2014/main" id="{00000000-0008-0000-0500-000014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2220575" y="25717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781050</xdr:colOff>
      <xdr:row>7</xdr:row>
      <xdr:rowOff>190500</xdr:rowOff>
    </xdr:from>
    <xdr:to>
      <xdr:col>15</xdr:col>
      <xdr:colOff>180975</xdr:colOff>
      <xdr:row>8</xdr:row>
      <xdr:rowOff>371475</xdr:rowOff>
    </xdr:to>
    <xdr:pic>
      <xdr:nvPicPr>
        <xdr:cNvPr id="11285" name="Picture 802">
          <a:extLst>
            <a:ext uri="{FF2B5EF4-FFF2-40B4-BE49-F238E27FC236}">
              <a16:creationId xmlns:a16="http://schemas.microsoft.com/office/drawing/2014/main" id="{00000000-0008-0000-0500-000015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2496800" y="1943100"/>
          <a:ext cx="219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752475</xdr:colOff>
      <xdr:row>8</xdr:row>
      <xdr:rowOff>1304925</xdr:rowOff>
    </xdr:from>
    <xdr:to>
      <xdr:col>16</xdr:col>
      <xdr:colOff>238125</xdr:colOff>
      <xdr:row>9</xdr:row>
      <xdr:rowOff>190500</xdr:rowOff>
    </xdr:to>
    <xdr:pic>
      <xdr:nvPicPr>
        <xdr:cNvPr id="11286" name="Picture 803">
          <a:extLst>
            <a:ext uri="{FF2B5EF4-FFF2-40B4-BE49-F238E27FC236}">
              <a16:creationId xmlns:a16="http://schemas.microsoft.com/office/drawing/2014/main" id="{00000000-0008-0000-0500-000016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3287375" y="3257550"/>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57150</xdr:colOff>
      <xdr:row>8</xdr:row>
      <xdr:rowOff>1190625</xdr:rowOff>
    </xdr:from>
    <xdr:to>
      <xdr:col>16</xdr:col>
      <xdr:colOff>152400</xdr:colOff>
      <xdr:row>8</xdr:row>
      <xdr:rowOff>1228725</xdr:rowOff>
    </xdr:to>
    <xdr:sp macro="" textlink="">
      <xdr:nvSpPr>
        <xdr:cNvPr id="11287" name="Line 790">
          <a:extLst>
            <a:ext uri="{FF2B5EF4-FFF2-40B4-BE49-F238E27FC236}">
              <a16:creationId xmlns:a16="http://schemas.microsoft.com/office/drawing/2014/main" id="{00000000-0008-0000-0500-0000172C0000}"/>
            </a:ext>
          </a:extLst>
        </xdr:cNvPr>
        <xdr:cNvSpPr>
          <a:spLocks noChangeShapeType="1"/>
        </xdr:cNvSpPr>
      </xdr:nvSpPr>
      <xdr:spPr bwMode="auto">
        <a:xfrm flipV="1">
          <a:off x="13401675" y="3143250"/>
          <a:ext cx="95250"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400050</xdr:colOff>
      <xdr:row>30</xdr:row>
      <xdr:rowOff>100418</xdr:rowOff>
    </xdr:from>
    <xdr:to>
      <xdr:col>8</xdr:col>
      <xdr:colOff>342900</xdr:colOff>
      <xdr:row>34</xdr:row>
      <xdr:rowOff>161925</xdr:rowOff>
    </xdr:to>
    <xdr:pic>
      <xdr:nvPicPr>
        <xdr:cNvPr id="11288" name="Picture 643">
          <a:extLst>
            <a:ext uri="{FF2B5EF4-FFF2-40B4-BE49-F238E27FC236}">
              <a16:creationId xmlns:a16="http://schemas.microsoft.com/office/drawing/2014/main" id="{00000000-0008-0000-0500-0000182C00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l="11690" t="23627" r="22356" b="25824"/>
        <a:stretch>
          <a:fillRect/>
        </a:stretch>
      </xdr:blipFill>
      <xdr:spPr bwMode="auto">
        <a:xfrm>
          <a:off x="1402682" y="8171602"/>
          <a:ext cx="4860757" cy="23124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781050</xdr:colOff>
      <xdr:row>32</xdr:row>
      <xdr:rowOff>257175</xdr:rowOff>
    </xdr:from>
    <xdr:to>
      <xdr:col>7</xdr:col>
      <xdr:colOff>171450</xdr:colOff>
      <xdr:row>32</xdr:row>
      <xdr:rowOff>466725</xdr:rowOff>
    </xdr:to>
    <xdr:pic>
      <xdr:nvPicPr>
        <xdr:cNvPr id="11304" name="Picture 659">
          <a:extLst>
            <a:ext uri="{FF2B5EF4-FFF2-40B4-BE49-F238E27FC236}">
              <a16:creationId xmlns:a16="http://schemas.microsoft.com/office/drawing/2014/main" id="{00000000-0008-0000-0500-000028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5067300" y="87344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32</xdr:row>
      <xdr:rowOff>247650</xdr:rowOff>
    </xdr:from>
    <xdr:to>
      <xdr:col>4</xdr:col>
      <xdr:colOff>76200</xdr:colOff>
      <xdr:row>32</xdr:row>
      <xdr:rowOff>466725</xdr:rowOff>
    </xdr:to>
    <xdr:pic>
      <xdr:nvPicPr>
        <xdr:cNvPr id="11305" name="Picture 660">
          <a:extLst>
            <a:ext uri="{FF2B5EF4-FFF2-40B4-BE49-F238E27FC236}">
              <a16:creationId xmlns:a16="http://schemas.microsoft.com/office/drawing/2014/main" id="{00000000-0008-0000-0500-000029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2495550" y="8724900"/>
          <a:ext cx="2000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295275</xdr:colOff>
      <xdr:row>32</xdr:row>
      <xdr:rowOff>704850</xdr:rowOff>
    </xdr:from>
    <xdr:to>
      <xdr:col>5</xdr:col>
      <xdr:colOff>533400</xdr:colOff>
      <xdr:row>32</xdr:row>
      <xdr:rowOff>1095375</xdr:rowOff>
    </xdr:to>
    <xdr:pic>
      <xdr:nvPicPr>
        <xdr:cNvPr id="11306" name="Picture 661">
          <a:extLst>
            <a:ext uri="{FF2B5EF4-FFF2-40B4-BE49-F238E27FC236}">
              <a16:creationId xmlns:a16="http://schemas.microsoft.com/office/drawing/2014/main" id="{00000000-0008-0000-0500-00002A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3771900" y="9182100"/>
          <a:ext cx="2381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1257299</xdr:colOff>
      <xdr:row>31</xdr:row>
      <xdr:rowOff>37587</xdr:rowOff>
    </xdr:from>
    <xdr:to>
      <xdr:col>16</xdr:col>
      <xdr:colOff>219075</xdr:colOff>
      <xdr:row>34</xdr:row>
      <xdr:rowOff>161925</xdr:rowOff>
    </xdr:to>
    <xdr:pic>
      <xdr:nvPicPr>
        <xdr:cNvPr id="11307" name="Picture 7">
          <a:extLst>
            <a:ext uri="{FF2B5EF4-FFF2-40B4-BE49-F238E27FC236}">
              <a16:creationId xmlns:a16="http://schemas.microsoft.com/office/drawing/2014/main" id="{00000000-0008-0000-0500-00002B2C00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l="51645" t="66710" r="914" b="2219"/>
        <a:stretch>
          <a:fillRect/>
        </a:stretch>
      </xdr:blipFill>
      <xdr:spPr bwMode="auto">
        <a:xfrm>
          <a:off x="8829674" y="8314812"/>
          <a:ext cx="4733926" cy="2172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1240657</xdr:colOff>
      <xdr:row>32</xdr:row>
      <xdr:rowOff>45356</xdr:rowOff>
    </xdr:from>
    <xdr:to>
      <xdr:col>11</xdr:col>
      <xdr:colOff>707572</xdr:colOff>
      <xdr:row>32</xdr:row>
      <xdr:rowOff>297996</xdr:rowOff>
    </xdr:to>
    <xdr:sp macro="" textlink="">
      <xdr:nvSpPr>
        <xdr:cNvPr id="11321" name="Line 127">
          <a:extLst>
            <a:ext uri="{FF2B5EF4-FFF2-40B4-BE49-F238E27FC236}">
              <a16:creationId xmlns:a16="http://schemas.microsoft.com/office/drawing/2014/main" id="{00000000-0008-0000-0500-0000392C0000}"/>
            </a:ext>
          </a:extLst>
        </xdr:cNvPr>
        <xdr:cNvSpPr>
          <a:spLocks noChangeShapeType="1"/>
        </xdr:cNvSpPr>
      </xdr:nvSpPr>
      <xdr:spPr bwMode="auto">
        <a:xfrm flipV="1">
          <a:off x="8828907" y="8527142"/>
          <a:ext cx="732379" cy="25264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190500</xdr:colOff>
      <xdr:row>32</xdr:row>
      <xdr:rowOff>304800</xdr:rowOff>
    </xdr:from>
    <xdr:to>
      <xdr:col>12</xdr:col>
      <xdr:colOff>381000</xdr:colOff>
      <xdr:row>32</xdr:row>
      <xdr:rowOff>514350</xdr:rowOff>
    </xdr:to>
    <xdr:pic>
      <xdr:nvPicPr>
        <xdr:cNvPr id="11327" name="Picture 133">
          <a:extLst>
            <a:ext uri="{FF2B5EF4-FFF2-40B4-BE49-F238E27FC236}">
              <a16:creationId xmlns:a16="http://schemas.microsoft.com/office/drawing/2014/main" id="{00000000-0008-0000-0500-00003F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9839325" y="87820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400050</xdr:colOff>
      <xdr:row>32</xdr:row>
      <xdr:rowOff>276225</xdr:rowOff>
    </xdr:from>
    <xdr:to>
      <xdr:col>14</xdr:col>
      <xdr:colOff>619125</xdr:colOff>
      <xdr:row>32</xdr:row>
      <xdr:rowOff>657225</xdr:rowOff>
    </xdr:to>
    <xdr:pic>
      <xdr:nvPicPr>
        <xdr:cNvPr id="11328" name="Picture 134">
          <a:extLst>
            <a:ext uri="{FF2B5EF4-FFF2-40B4-BE49-F238E27FC236}">
              <a16:creationId xmlns:a16="http://schemas.microsoft.com/office/drawing/2014/main" id="{00000000-0008-0000-0500-000040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7449" t="43864" r="49133" b="47566"/>
        <a:stretch>
          <a:fillRect/>
        </a:stretch>
      </xdr:blipFill>
      <xdr:spPr bwMode="auto">
        <a:xfrm>
          <a:off x="12115800" y="8753475"/>
          <a:ext cx="2190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1247775</xdr:colOff>
      <xdr:row>32</xdr:row>
      <xdr:rowOff>619125</xdr:rowOff>
    </xdr:from>
    <xdr:to>
      <xdr:col>13</xdr:col>
      <xdr:colOff>285750</xdr:colOff>
      <xdr:row>32</xdr:row>
      <xdr:rowOff>866775</xdr:rowOff>
    </xdr:to>
    <xdr:pic>
      <xdr:nvPicPr>
        <xdr:cNvPr id="11329" name="Picture 135">
          <a:extLst>
            <a:ext uri="{FF2B5EF4-FFF2-40B4-BE49-F238E27FC236}">
              <a16:creationId xmlns:a16="http://schemas.microsoft.com/office/drawing/2014/main" id="{00000000-0008-0000-0500-0000412C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59256" t="43864" r="35928" b="50497"/>
        <a:stretch>
          <a:fillRect/>
        </a:stretch>
      </xdr:blipFill>
      <xdr:spPr bwMode="auto">
        <a:xfrm>
          <a:off x="10896600" y="9096375"/>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257175</xdr:colOff>
      <xdr:row>5</xdr:row>
      <xdr:rowOff>152400</xdr:rowOff>
    </xdr:from>
    <xdr:to>
      <xdr:col>2</xdr:col>
      <xdr:colOff>581025</xdr:colOff>
      <xdr:row>6</xdr:row>
      <xdr:rowOff>152400</xdr:rowOff>
    </xdr:to>
    <xdr:sp macro="" textlink="">
      <xdr:nvSpPr>
        <xdr:cNvPr id="11382" name="Line 54">
          <a:extLst>
            <a:ext uri="{FF2B5EF4-FFF2-40B4-BE49-F238E27FC236}">
              <a16:creationId xmlns:a16="http://schemas.microsoft.com/office/drawing/2014/main" id="{00000000-0008-0000-0500-0000762C0000}"/>
            </a:ext>
          </a:extLst>
        </xdr:cNvPr>
        <xdr:cNvSpPr>
          <a:spLocks noChangeShapeType="1"/>
        </xdr:cNvSpPr>
      </xdr:nvSpPr>
      <xdr:spPr bwMode="auto">
        <a:xfrm>
          <a:off x="1257300" y="1552575"/>
          <a:ext cx="323850"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198612</xdr:colOff>
      <xdr:row>6</xdr:row>
      <xdr:rowOff>166458</xdr:rowOff>
    </xdr:from>
    <xdr:to>
      <xdr:col>3</xdr:col>
      <xdr:colOff>779291</xdr:colOff>
      <xdr:row>8</xdr:row>
      <xdr:rowOff>1089</xdr:rowOff>
    </xdr:to>
    <xdr:pic>
      <xdr:nvPicPr>
        <xdr:cNvPr id="573" name="Рисунок 572">
          <a:extLst>
            <a:ext uri="{FF2B5EF4-FFF2-40B4-BE49-F238E27FC236}">
              <a16:creationId xmlns:a16="http://schemas.microsoft.com/office/drawing/2014/main" id="{00000000-0008-0000-0500-00003D02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8067" t="30525" r="48465" b="57088"/>
        <a:stretch/>
      </xdr:blipFill>
      <xdr:spPr bwMode="auto">
        <a:xfrm rot="1382968">
          <a:off x="2007562" y="1715271"/>
          <a:ext cx="580679" cy="2348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567098</xdr:colOff>
      <xdr:row>6</xdr:row>
      <xdr:rowOff>41895</xdr:rowOff>
    </xdr:from>
    <xdr:to>
      <xdr:col>4</xdr:col>
      <xdr:colOff>373642</xdr:colOff>
      <xdr:row>7</xdr:row>
      <xdr:rowOff>87357</xdr:rowOff>
    </xdr:to>
    <xdr:pic>
      <xdr:nvPicPr>
        <xdr:cNvPr id="574" name="Рисунок 573">
          <a:extLst>
            <a:ext uri="{FF2B5EF4-FFF2-40B4-BE49-F238E27FC236}">
              <a16:creationId xmlns:a16="http://schemas.microsoft.com/office/drawing/2014/main" id="{00000000-0008-0000-0500-00003E020000}"/>
            </a:ext>
          </a:extLst>
        </xdr:cNvPr>
        <xdr:cNvPicPr>
          <a:picLocks noChangeAspect="1" noChangeArrowheads="1"/>
        </xdr:cNvPicPr>
      </xdr:nvPicPr>
      <xdr:blipFill rotWithShape="1">
        <a:blip xmlns:r="http://schemas.openxmlformats.org/officeDocument/2006/relationships" r:embed="rId33" cstate="print">
          <a:extLst>
            <a:ext uri="{28A0092B-C50C-407E-A947-70E740481C1C}">
              <a14:useLocalDpi xmlns:a14="http://schemas.microsoft.com/office/drawing/2010/main" val="0"/>
            </a:ext>
          </a:extLst>
        </a:blip>
        <a:srcRect l="33521" t="51456" r="44394" b="34811"/>
        <a:stretch/>
      </xdr:blipFill>
      <xdr:spPr bwMode="auto">
        <a:xfrm rot="1321072">
          <a:off x="2376048" y="1590708"/>
          <a:ext cx="614968" cy="2455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605036</xdr:colOff>
      <xdr:row>8</xdr:row>
      <xdr:rowOff>758959</xdr:rowOff>
    </xdr:from>
    <xdr:to>
      <xdr:col>6</xdr:col>
      <xdr:colOff>147837</xdr:colOff>
      <xdr:row>8</xdr:row>
      <xdr:rowOff>968509</xdr:rowOff>
    </xdr:to>
    <xdr:pic>
      <xdr:nvPicPr>
        <xdr:cNvPr id="575" name="Picture 406">
          <a:extLst>
            <a:ext uri="{FF2B5EF4-FFF2-40B4-BE49-F238E27FC236}">
              <a16:creationId xmlns:a16="http://schemas.microsoft.com/office/drawing/2014/main" id="{00000000-0008-0000-0500-00003F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40790">
          <a:off x="4078860" y="2707982"/>
          <a:ext cx="3512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599310</xdr:colOff>
      <xdr:row>8</xdr:row>
      <xdr:rowOff>562215</xdr:rowOff>
    </xdr:from>
    <xdr:to>
      <xdr:col>6</xdr:col>
      <xdr:colOff>130230</xdr:colOff>
      <xdr:row>8</xdr:row>
      <xdr:rowOff>720307</xdr:rowOff>
    </xdr:to>
    <xdr:pic>
      <xdr:nvPicPr>
        <xdr:cNvPr id="576" name="Рисунок 575">
          <a:extLst>
            <a:ext uri="{FF2B5EF4-FFF2-40B4-BE49-F238E27FC236}">
              <a16:creationId xmlns:a16="http://schemas.microsoft.com/office/drawing/2014/main" id="{00000000-0008-0000-0500-000040020000}"/>
            </a:ext>
          </a:extLst>
        </xdr:cNvPr>
        <xdr:cNvPicPr>
          <a:picLocks noChangeAspect="1" noChangeArrowheads="1"/>
        </xdr:cNvPicPr>
      </xdr:nvPicPr>
      <xdr:blipFill rotWithShape="1">
        <a:blip xmlns:r="http://schemas.openxmlformats.org/officeDocument/2006/relationships" r:embed="rId34" cstate="print">
          <a:extLst>
            <a:ext uri="{28A0092B-C50C-407E-A947-70E740481C1C}">
              <a14:useLocalDpi xmlns:a14="http://schemas.microsoft.com/office/drawing/2010/main" val="0"/>
            </a:ext>
          </a:extLst>
        </a:blip>
        <a:srcRect l="40121" t="44765" r="47647" b="46514"/>
        <a:stretch/>
      </xdr:blipFill>
      <xdr:spPr bwMode="auto">
        <a:xfrm rot="20350755">
          <a:off x="4078167" y="2519305"/>
          <a:ext cx="342034" cy="1580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388130</xdr:colOff>
      <xdr:row>8</xdr:row>
      <xdr:rowOff>59227</xdr:rowOff>
    </xdr:from>
    <xdr:to>
      <xdr:col>12</xdr:col>
      <xdr:colOff>247878</xdr:colOff>
      <xdr:row>8</xdr:row>
      <xdr:rowOff>327757</xdr:rowOff>
    </xdr:to>
    <xdr:pic>
      <xdr:nvPicPr>
        <xdr:cNvPr id="577" name="Рисунок 576">
          <a:extLst>
            <a:ext uri="{FF2B5EF4-FFF2-40B4-BE49-F238E27FC236}">
              <a16:creationId xmlns:a16="http://schemas.microsoft.com/office/drawing/2014/main" id="{00000000-0008-0000-0500-00004102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8067" t="30525" r="48465" b="57088"/>
        <a:stretch/>
      </xdr:blipFill>
      <xdr:spPr bwMode="auto">
        <a:xfrm rot="1245623">
          <a:off x="9229062" y="2011852"/>
          <a:ext cx="669373" cy="268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742970</xdr:colOff>
      <xdr:row>8</xdr:row>
      <xdr:rowOff>562198</xdr:rowOff>
    </xdr:from>
    <xdr:to>
      <xdr:col>10</xdr:col>
      <xdr:colOff>1089164</xdr:colOff>
      <xdr:row>8</xdr:row>
      <xdr:rowOff>792993</xdr:rowOff>
    </xdr:to>
    <xdr:pic>
      <xdr:nvPicPr>
        <xdr:cNvPr id="578" name="Picture 798">
          <a:extLst>
            <a:ext uri="{FF2B5EF4-FFF2-40B4-BE49-F238E27FC236}">
              <a16:creationId xmlns:a16="http://schemas.microsoft.com/office/drawing/2014/main" id="{00000000-0008-0000-0500-000042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161117">
          <a:off x="8315345" y="2514823"/>
          <a:ext cx="346194" cy="2307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46096</xdr:colOff>
      <xdr:row>6</xdr:row>
      <xdr:rowOff>141488</xdr:rowOff>
    </xdr:from>
    <xdr:to>
      <xdr:col>15</xdr:col>
      <xdr:colOff>715469</xdr:colOff>
      <xdr:row>8</xdr:row>
      <xdr:rowOff>11700</xdr:rowOff>
    </xdr:to>
    <xdr:pic>
      <xdr:nvPicPr>
        <xdr:cNvPr id="579" name="Рисунок 578">
          <a:extLst>
            <a:ext uri="{FF2B5EF4-FFF2-40B4-BE49-F238E27FC236}">
              <a16:creationId xmlns:a16="http://schemas.microsoft.com/office/drawing/2014/main" id="{00000000-0008-0000-0500-00004302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8067" t="30525" r="48465" b="57088"/>
        <a:stretch/>
      </xdr:blipFill>
      <xdr:spPr bwMode="auto">
        <a:xfrm rot="1245623">
          <a:off x="12580130" y="1695795"/>
          <a:ext cx="669373" cy="268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693965</xdr:colOff>
      <xdr:row>32</xdr:row>
      <xdr:rowOff>22678</xdr:rowOff>
    </xdr:from>
    <xdr:to>
      <xdr:col>11</xdr:col>
      <xdr:colOff>799474</xdr:colOff>
      <xdr:row>32</xdr:row>
      <xdr:rowOff>67233</xdr:rowOff>
    </xdr:to>
    <xdr:sp macro="" textlink="">
      <xdr:nvSpPr>
        <xdr:cNvPr id="580" name="Line 118">
          <a:extLst>
            <a:ext uri="{FF2B5EF4-FFF2-40B4-BE49-F238E27FC236}">
              <a16:creationId xmlns:a16="http://schemas.microsoft.com/office/drawing/2014/main" id="{00000000-0008-0000-0500-000044020000}"/>
            </a:ext>
          </a:extLst>
        </xdr:cNvPr>
        <xdr:cNvSpPr>
          <a:spLocks noChangeShapeType="1"/>
        </xdr:cNvSpPr>
      </xdr:nvSpPr>
      <xdr:spPr bwMode="auto">
        <a:xfrm>
          <a:off x="9547679" y="8504464"/>
          <a:ext cx="105509" cy="4455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1197692</xdr:colOff>
      <xdr:row>32</xdr:row>
      <xdr:rowOff>295839</xdr:rowOff>
    </xdr:from>
    <xdr:to>
      <xdr:col>11</xdr:col>
      <xdr:colOff>46528</xdr:colOff>
      <xdr:row>32</xdr:row>
      <xdr:rowOff>343464</xdr:rowOff>
    </xdr:to>
    <xdr:sp macro="" textlink="">
      <xdr:nvSpPr>
        <xdr:cNvPr id="581" name="Line 120">
          <a:extLst>
            <a:ext uri="{FF2B5EF4-FFF2-40B4-BE49-F238E27FC236}">
              <a16:creationId xmlns:a16="http://schemas.microsoft.com/office/drawing/2014/main" id="{00000000-0008-0000-0500-000045020000}"/>
            </a:ext>
          </a:extLst>
        </xdr:cNvPr>
        <xdr:cNvSpPr>
          <a:spLocks noChangeShapeType="1"/>
        </xdr:cNvSpPr>
      </xdr:nvSpPr>
      <xdr:spPr bwMode="auto">
        <a:xfrm>
          <a:off x="8785942" y="8777625"/>
          <a:ext cx="11430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97014</xdr:colOff>
      <xdr:row>31</xdr:row>
      <xdr:rowOff>182132</xdr:rowOff>
    </xdr:from>
    <xdr:to>
      <xdr:col>11</xdr:col>
      <xdr:colOff>516529</xdr:colOff>
      <xdr:row>32</xdr:row>
      <xdr:rowOff>260437</xdr:rowOff>
    </xdr:to>
    <xdr:pic>
      <xdr:nvPicPr>
        <xdr:cNvPr id="582" name="Picture 121">
          <a:extLst>
            <a:ext uri="{FF2B5EF4-FFF2-40B4-BE49-F238E27FC236}">
              <a16:creationId xmlns:a16="http://schemas.microsoft.com/office/drawing/2014/main" id="{00000000-0008-0000-0500-000046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218272">
          <a:off x="8950728" y="8464346"/>
          <a:ext cx="419515" cy="2778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413704</xdr:colOff>
      <xdr:row>31</xdr:row>
      <xdr:rowOff>4536</xdr:rowOff>
    </xdr:from>
    <xdr:to>
      <xdr:col>3</xdr:col>
      <xdr:colOff>641540</xdr:colOff>
      <xdr:row>31</xdr:row>
      <xdr:rowOff>104321</xdr:rowOff>
    </xdr:to>
    <xdr:sp macro="" textlink="">
      <xdr:nvSpPr>
        <xdr:cNvPr id="583" name="Line 122">
          <a:extLst>
            <a:ext uri="{FF2B5EF4-FFF2-40B4-BE49-F238E27FC236}">
              <a16:creationId xmlns:a16="http://schemas.microsoft.com/office/drawing/2014/main" id="{00000000-0008-0000-0500-000047020000}"/>
            </a:ext>
          </a:extLst>
        </xdr:cNvPr>
        <xdr:cNvSpPr>
          <a:spLocks noChangeShapeType="1"/>
        </xdr:cNvSpPr>
      </xdr:nvSpPr>
      <xdr:spPr bwMode="auto">
        <a:xfrm flipH="1">
          <a:off x="2228467" y="8276247"/>
          <a:ext cx="227836" cy="9978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253999</xdr:colOff>
      <xdr:row>32</xdr:row>
      <xdr:rowOff>853168</xdr:rowOff>
    </xdr:from>
    <xdr:to>
      <xdr:col>12</xdr:col>
      <xdr:colOff>521152</xdr:colOff>
      <xdr:row>32</xdr:row>
      <xdr:rowOff>966107</xdr:rowOff>
    </xdr:to>
    <xdr:sp macro="" textlink="">
      <xdr:nvSpPr>
        <xdr:cNvPr id="584" name="Line 123">
          <a:extLst>
            <a:ext uri="{FF2B5EF4-FFF2-40B4-BE49-F238E27FC236}">
              <a16:creationId xmlns:a16="http://schemas.microsoft.com/office/drawing/2014/main" id="{00000000-0008-0000-0500-000048020000}"/>
            </a:ext>
          </a:extLst>
        </xdr:cNvPr>
        <xdr:cNvSpPr>
          <a:spLocks noChangeShapeType="1"/>
        </xdr:cNvSpPr>
      </xdr:nvSpPr>
      <xdr:spPr bwMode="auto">
        <a:xfrm flipH="1">
          <a:off x="9919606" y="9334954"/>
          <a:ext cx="267153" cy="11293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1085396</xdr:colOff>
      <xdr:row>32</xdr:row>
      <xdr:rowOff>497568</xdr:rowOff>
    </xdr:from>
    <xdr:to>
      <xdr:col>12</xdr:col>
      <xdr:colOff>249464</xdr:colOff>
      <xdr:row>32</xdr:row>
      <xdr:rowOff>957035</xdr:rowOff>
    </xdr:to>
    <xdr:sp macro="" textlink="">
      <xdr:nvSpPr>
        <xdr:cNvPr id="585" name="Line 124">
          <a:extLst>
            <a:ext uri="{FF2B5EF4-FFF2-40B4-BE49-F238E27FC236}">
              <a16:creationId xmlns:a16="http://schemas.microsoft.com/office/drawing/2014/main" id="{00000000-0008-0000-0500-000049020000}"/>
            </a:ext>
          </a:extLst>
        </xdr:cNvPr>
        <xdr:cNvSpPr>
          <a:spLocks noChangeShapeType="1"/>
        </xdr:cNvSpPr>
      </xdr:nvSpPr>
      <xdr:spPr bwMode="auto">
        <a:xfrm>
          <a:off x="8673646" y="8979354"/>
          <a:ext cx="1241425" cy="45946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11</xdr:col>
      <xdr:colOff>334588</xdr:colOff>
      <xdr:row>32</xdr:row>
      <xdr:rowOff>552648</xdr:rowOff>
    </xdr:from>
    <xdr:to>
      <xdr:col>12</xdr:col>
      <xdr:colOff>25394</xdr:colOff>
      <xdr:row>32</xdr:row>
      <xdr:rowOff>891970</xdr:rowOff>
    </xdr:to>
    <xdr:pic>
      <xdr:nvPicPr>
        <xdr:cNvPr id="586" name="Picture 125">
          <a:extLst>
            <a:ext uri="{FF2B5EF4-FFF2-40B4-BE49-F238E27FC236}">
              <a16:creationId xmlns:a16="http://schemas.microsoft.com/office/drawing/2014/main" id="{00000000-0008-0000-0500-00004A02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l="35193" t="33551" r="55392" b="57442"/>
        <a:stretch>
          <a:fillRect/>
        </a:stretch>
      </xdr:blipFill>
      <xdr:spPr bwMode="auto">
        <a:xfrm rot="1182306">
          <a:off x="9188302" y="9034434"/>
          <a:ext cx="502699" cy="3393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208643</xdr:colOff>
      <xdr:row>31</xdr:row>
      <xdr:rowOff>36287</xdr:rowOff>
    </xdr:from>
    <xdr:to>
      <xdr:col>15</xdr:col>
      <xdr:colOff>394607</xdr:colOff>
      <xdr:row>31</xdr:row>
      <xdr:rowOff>112487</xdr:rowOff>
    </xdr:to>
    <xdr:sp macro="" textlink="">
      <xdr:nvSpPr>
        <xdr:cNvPr id="587" name="Line 114">
          <a:extLst>
            <a:ext uri="{FF2B5EF4-FFF2-40B4-BE49-F238E27FC236}">
              <a16:creationId xmlns:a16="http://schemas.microsoft.com/office/drawing/2014/main" id="{00000000-0008-0000-0500-00004B020000}"/>
            </a:ext>
          </a:extLst>
        </xdr:cNvPr>
        <xdr:cNvSpPr>
          <a:spLocks noChangeShapeType="1"/>
        </xdr:cNvSpPr>
      </xdr:nvSpPr>
      <xdr:spPr bwMode="auto">
        <a:xfrm flipH="1">
          <a:off x="12763500" y="8318501"/>
          <a:ext cx="185964"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370115</xdr:colOff>
      <xdr:row>31</xdr:row>
      <xdr:rowOff>66675</xdr:rowOff>
    </xdr:from>
    <xdr:to>
      <xdr:col>16</xdr:col>
      <xdr:colOff>290287</xdr:colOff>
      <xdr:row>32</xdr:row>
      <xdr:rowOff>136071</xdr:rowOff>
    </xdr:to>
    <xdr:sp macro="" textlink="">
      <xdr:nvSpPr>
        <xdr:cNvPr id="588" name="Line 115">
          <a:extLst>
            <a:ext uri="{FF2B5EF4-FFF2-40B4-BE49-F238E27FC236}">
              <a16:creationId xmlns:a16="http://schemas.microsoft.com/office/drawing/2014/main" id="{00000000-0008-0000-0500-00004C020000}"/>
            </a:ext>
          </a:extLst>
        </xdr:cNvPr>
        <xdr:cNvSpPr>
          <a:spLocks noChangeShapeType="1"/>
        </xdr:cNvSpPr>
      </xdr:nvSpPr>
      <xdr:spPr bwMode="auto">
        <a:xfrm>
          <a:off x="12924972" y="8348889"/>
          <a:ext cx="732065" cy="26896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163285</xdr:colOff>
      <xdr:row>32</xdr:row>
      <xdr:rowOff>113394</xdr:rowOff>
    </xdr:from>
    <xdr:to>
      <xdr:col>16</xdr:col>
      <xdr:colOff>362856</xdr:colOff>
      <xdr:row>32</xdr:row>
      <xdr:rowOff>193676</xdr:rowOff>
    </xdr:to>
    <xdr:sp macro="" textlink="">
      <xdr:nvSpPr>
        <xdr:cNvPr id="589" name="Line 116">
          <a:extLst>
            <a:ext uri="{FF2B5EF4-FFF2-40B4-BE49-F238E27FC236}">
              <a16:creationId xmlns:a16="http://schemas.microsoft.com/office/drawing/2014/main" id="{00000000-0008-0000-0500-00004D020000}"/>
            </a:ext>
          </a:extLst>
        </xdr:cNvPr>
        <xdr:cNvSpPr>
          <a:spLocks noChangeShapeType="1"/>
        </xdr:cNvSpPr>
      </xdr:nvSpPr>
      <xdr:spPr bwMode="auto">
        <a:xfrm flipH="1">
          <a:off x="13530035" y="8595180"/>
          <a:ext cx="199571" cy="8028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572567</xdr:colOff>
      <xdr:row>31</xdr:row>
      <xdr:rowOff>39009</xdr:rowOff>
    </xdr:from>
    <xdr:to>
      <xdr:col>16</xdr:col>
      <xdr:colOff>155368</xdr:colOff>
      <xdr:row>32</xdr:row>
      <xdr:rowOff>91603</xdr:rowOff>
    </xdr:to>
    <xdr:pic>
      <xdr:nvPicPr>
        <xdr:cNvPr id="590" name="Picture 117">
          <a:extLst>
            <a:ext uri="{FF2B5EF4-FFF2-40B4-BE49-F238E27FC236}">
              <a16:creationId xmlns:a16="http://schemas.microsoft.com/office/drawing/2014/main" id="{00000000-0008-0000-0500-00004E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240016">
          <a:off x="13127424" y="8321223"/>
          <a:ext cx="394694" cy="2521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31750</xdr:colOff>
      <xdr:row>31</xdr:row>
      <xdr:rowOff>45357</xdr:rowOff>
    </xdr:from>
    <xdr:to>
      <xdr:col>15</xdr:col>
      <xdr:colOff>155403</xdr:colOff>
      <xdr:row>31</xdr:row>
      <xdr:rowOff>103520</xdr:rowOff>
    </xdr:to>
    <xdr:sp macro="" textlink="">
      <xdr:nvSpPr>
        <xdr:cNvPr id="591" name="Line 118">
          <a:extLst>
            <a:ext uri="{FF2B5EF4-FFF2-40B4-BE49-F238E27FC236}">
              <a16:creationId xmlns:a16="http://schemas.microsoft.com/office/drawing/2014/main" id="{00000000-0008-0000-0500-00004F020000}"/>
            </a:ext>
          </a:extLst>
        </xdr:cNvPr>
        <xdr:cNvSpPr>
          <a:spLocks noChangeShapeType="1"/>
        </xdr:cNvSpPr>
      </xdr:nvSpPr>
      <xdr:spPr bwMode="auto">
        <a:xfrm>
          <a:off x="12586607" y="8327571"/>
          <a:ext cx="123653" cy="5816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1231586</xdr:colOff>
      <xdr:row>31</xdr:row>
      <xdr:rowOff>72572</xdr:rowOff>
    </xdr:from>
    <xdr:to>
      <xdr:col>15</xdr:col>
      <xdr:colOff>54429</xdr:colOff>
      <xdr:row>32</xdr:row>
      <xdr:rowOff>493031</xdr:rowOff>
    </xdr:to>
    <xdr:sp macro="" textlink="">
      <xdr:nvSpPr>
        <xdr:cNvPr id="592" name="Line 127">
          <a:extLst>
            <a:ext uri="{FF2B5EF4-FFF2-40B4-BE49-F238E27FC236}">
              <a16:creationId xmlns:a16="http://schemas.microsoft.com/office/drawing/2014/main" id="{00000000-0008-0000-0500-000050020000}"/>
            </a:ext>
          </a:extLst>
        </xdr:cNvPr>
        <xdr:cNvSpPr>
          <a:spLocks noChangeShapeType="1"/>
        </xdr:cNvSpPr>
      </xdr:nvSpPr>
      <xdr:spPr bwMode="auto">
        <a:xfrm flipV="1">
          <a:off x="10897193" y="8354786"/>
          <a:ext cx="1712093" cy="62003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427097</xdr:colOff>
      <xdr:row>31</xdr:row>
      <xdr:rowOff>136956</xdr:rowOff>
    </xdr:from>
    <xdr:to>
      <xdr:col>14</xdr:col>
      <xdr:colOff>284577</xdr:colOff>
      <xdr:row>32</xdr:row>
      <xdr:rowOff>206739</xdr:rowOff>
    </xdr:to>
    <xdr:pic>
      <xdr:nvPicPr>
        <xdr:cNvPr id="593" name="Рисунок 592">
          <a:extLst>
            <a:ext uri="{FF2B5EF4-FFF2-40B4-BE49-F238E27FC236}">
              <a16:creationId xmlns:a16="http://schemas.microsoft.com/office/drawing/2014/main" id="{00000000-0008-0000-0500-00005102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8067" t="30525" r="48465" b="57088"/>
        <a:stretch/>
      </xdr:blipFill>
      <xdr:spPr bwMode="auto">
        <a:xfrm rot="20442401">
          <a:off x="11349097" y="8419170"/>
          <a:ext cx="669373" cy="269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168728</xdr:colOff>
      <xdr:row>32</xdr:row>
      <xdr:rowOff>217260</xdr:rowOff>
    </xdr:from>
    <xdr:to>
      <xdr:col>16</xdr:col>
      <xdr:colOff>508000</xdr:colOff>
      <xdr:row>32</xdr:row>
      <xdr:rowOff>344713</xdr:rowOff>
    </xdr:to>
    <xdr:sp macro="" textlink="">
      <xdr:nvSpPr>
        <xdr:cNvPr id="594" name="Line 129">
          <a:extLst>
            <a:ext uri="{FF2B5EF4-FFF2-40B4-BE49-F238E27FC236}">
              <a16:creationId xmlns:a16="http://schemas.microsoft.com/office/drawing/2014/main" id="{00000000-0008-0000-0500-000052020000}"/>
            </a:ext>
          </a:extLst>
        </xdr:cNvPr>
        <xdr:cNvSpPr>
          <a:spLocks noChangeShapeType="1"/>
        </xdr:cNvSpPr>
      </xdr:nvSpPr>
      <xdr:spPr bwMode="auto">
        <a:xfrm>
          <a:off x="13535478" y="8699046"/>
          <a:ext cx="339272" cy="1274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1009649</xdr:colOff>
      <xdr:row>32</xdr:row>
      <xdr:rowOff>988332</xdr:rowOff>
    </xdr:from>
    <xdr:to>
      <xdr:col>13</xdr:col>
      <xdr:colOff>562429</xdr:colOff>
      <xdr:row>32</xdr:row>
      <xdr:rowOff>1297213</xdr:rowOff>
    </xdr:to>
    <xdr:sp macro="" textlink="">
      <xdr:nvSpPr>
        <xdr:cNvPr id="595" name="Line 130">
          <a:extLst>
            <a:ext uri="{FF2B5EF4-FFF2-40B4-BE49-F238E27FC236}">
              <a16:creationId xmlns:a16="http://schemas.microsoft.com/office/drawing/2014/main" id="{00000000-0008-0000-0500-000053020000}"/>
            </a:ext>
          </a:extLst>
        </xdr:cNvPr>
        <xdr:cNvSpPr>
          <a:spLocks noChangeShapeType="1"/>
        </xdr:cNvSpPr>
      </xdr:nvSpPr>
      <xdr:spPr bwMode="auto">
        <a:xfrm>
          <a:off x="10675256" y="9470118"/>
          <a:ext cx="809173" cy="3088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585107</xdr:colOff>
      <xdr:row>32</xdr:row>
      <xdr:rowOff>363310</xdr:rowOff>
    </xdr:from>
    <xdr:to>
      <xdr:col>16</xdr:col>
      <xdr:colOff>476704</xdr:colOff>
      <xdr:row>32</xdr:row>
      <xdr:rowOff>1292677</xdr:rowOff>
    </xdr:to>
    <xdr:sp macro="" textlink="">
      <xdr:nvSpPr>
        <xdr:cNvPr id="596" name="Line 131">
          <a:extLst>
            <a:ext uri="{FF2B5EF4-FFF2-40B4-BE49-F238E27FC236}">
              <a16:creationId xmlns:a16="http://schemas.microsoft.com/office/drawing/2014/main" id="{00000000-0008-0000-0500-000054020000}"/>
            </a:ext>
          </a:extLst>
        </xdr:cNvPr>
        <xdr:cNvSpPr>
          <a:spLocks noChangeShapeType="1"/>
        </xdr:cNvSpPr>
      </xdr:nvSpPr>
      <xdr:spPr bwMode="auto">
        <a:xfrm flipV="1">
          <a:off x="11507107" y="8845096"/>
          <a:ext cx="2336347" cy="92936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249287</xdr:colOff>
      <xdr:row>32</xdr:row>
      <xdr:rowOff>698490</xdr:rowOff>
    </xdr:from>
    <xdr:to>
      <xdr:col>15</xdr:col>
      <xdr:colOff>153354</xdr:colOff>
      <xdr:row>32</xdr:row>
      <xdr:rowOff>974128</xdr:rowOff>
    </xdr:to>
    <xdr:pic>
      <xdr:nvPicPr>
        <xdr:cNvPr id="597" name="Рисунок 596">
          <a:extLst>
            <a:ext uri="{FF2B5EF4-FFF2-40B4-BE49-F238E27FC236}">
              <a16:creationId xmlns:a16="http://schemas.microsoft.com/office/drawing/2014/main" id="{00000000-0008-0000-0500-00005502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6730" t="42160" r="44345" b="46690"/>
        <a:stretch/>
      </xdr:blipFill>
      <xdr:spPr bwMode="auto">
        <a:xfrm rot="20321288">
          <a:off x="11955011" y="9183260"/>
          <a:ext cx="721838" cy="275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446705</xdr:colOff>
      <xdr:row>31</xdr:row>
      <xdr:rowOff>33090</xdr:rowOff>
    </xdr:from>
    <xdr:to>
      <xdr:col>7</xdr:col>
      <xdr:colOff>632669</xdr:colOff>
      <xdr:row>31</xdr:row>
      <xdr:rowOff>109290</xdr:rowOff>
    </xdr:to>
    <xdr:sp macro="" textlink="">
      <xdr:nvSpPr>
        <xdr:cNvPr id="598" name="Line 114">
          <a:extLst>
            <a:ext uri="{FF2B5EF4-FFF2-40B4-BE49-F238E27FC236}">
              <a16:creationId xmlns:a16="http://schemas.microsoft.com/office/drawing/2014/main" id="{00000000-0008-0000-0500-000056020000}"/>
            </a:ext>
          </a:extLst>
        </xdr:cNvPr>
        <xdr:cNvSpPr>
          <a:spLocks noChangeShapeType="1"/>
        </xdr:cNvSpPr>
      </xdr:nvSpPr>
      <xdr:spPr bwMode="auto">
        <a:xfrm flipH="1">
          <a:off x="5538425" y="8321119"/>
          <a:ext cx="185964"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629673</xdr:colOff>
      <xdr:row>31</xdr:row>
      <xdr:rowOff>54338</xdr:rowOff>
    </xdr:from>
    <xdr:to>
      <xdr:col>8</xdr:col>
      <xdr:colOff>495428</xdr:colOff>
      <xdr:row>32</xdr:row>
      <xdr:rowOff>127853</xdr:rowOff>
    </xdr:to>
    <xdr:sp macro="" textlink="">
      <xdr:nvSpPr>
        <xdr:cNvPr id="599" name="Line 115">
          <a:extLst>
            <a:ext uri="{FF2B5EF4-FFF2-40B4-BE49-F238E27FC236}">
              <a16:creationId xmlns:a16="http://schemas.microsoft.com/office/drawing/2014/main" id="{00000000-0008-0000-0500-000057020000}"/>
            </a:ext>
          </a:extLst>
        </xdr:cNvPr>
        <xdr:cNvSpPr>
          <a:spLocks noChangeShapeType="1"/>
        </xdr:cNvSpPr>
      </xdr:nvSpPr>
      <xdr:spPr bwMode="auto">
        <a:xfrm>
          <a:off x="5721393" y="8342367"/>
          <a:ext cx="674421" cy="27488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350205</xdr:colOff>
      <xdr:row>32</xdr:row>
      <xdr:rowOff>119786</xdr:rowOff>
    </xdr:from>
    <xdr:to>
      <xdr:col>8</xdr:col>
      <xdr:colOff>549776</xdr:colOff>
      <xdr:row>32</xdr:row>
      <xdr:rowOff>200068</xdr:rowOff>
    </xdr:to>
    <xdr:sp macro="" textlink="">
      <xdr:nvSpPr>
        <xdr:cNvPr id="600" name="Line 116">
          <a:extLst>
            <a:ext uri="{FF2B5EF4-FFF2-40B4-BE49-F238E27FC236}">
              <a16:creationId xmlns:a16="http://schemas.microsoft.com/office/drawing/2014/main" id="{00000000-0008-0000-0500-000058020000}"/>
            </a:ext>
          </a:extLst>
        </xdr:cNvPr>
        <xdr:cNvSpPr>
          <a:spLocks noChangeShapeType="1"/>
        </xdr:cNvSpPr>
      </xdr:nvSpPr>
      <xdr:spPr bwMode="auto">
        <a:xfrm flipH="1">
          <a:off x="6250591" y="8609182"/>
          <a:ext cx="199571" cy="8028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806474</xdr:colOff>
      <xdr:row>31</xdr:row>
      <xdr:rowOff>26224</xdr:rowOff>
    </xdr:from>
    <xdr:to>
      <xdr:col>8</xdr:col>
      <xdr:colOff>390234</xdr:colOff>
      <xdr:row>32</xdr:row>
      <xdr:rowOff>78818</xdr:rowOff>
    </xdr:to>
    <xdr:pic>
      <xdr:nvPicPr>
        <xdr:cNvPr id="601" name="Picture 117">
          <a:extLst>
            <a:ext uri="{FF2B5EF4-FFF2-40B4-BE49-F238E27FC236}">
              <a16:creationId xmlns:a16="http://schemas.microsoft.com/office/drawing/2014/main" id="{00000000-0008-0000-0500-000059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240016">
          <a:off x="5898194" y="8314253"/>
          <a:ext cx="392426" cy="253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379281</xdr:colOff>
      <xdr:row>32</xdr:row>
      <xdr:rowOff>232300</xdr:rowOff>
    </xdr:from>
    <xdr:to>
      <xdr:col>8</xdr:col>
      <xdr:colOff>718553</xdr:colOff>
      <xdr:row>32</xdr:row>
      <xdr:rowOff>359753</xdr:rowOff>
    </xdr:to>
    <xdr:sp macro="" textlink="">
      <xdr:nvSpPr>
        <xdr:cNvPr id="602" name="Line 129">
          <a:extLst>
            <a:ext uri="{FF2B5EF4-FFF2-40B4-BE49-F238E27FC236}">
              <a16:creationId xmlns:a16="http://schemas.microsoft.com/office/drawing/2014/main" id="{00000000-0008-0000-0500-00005A020000}"/>
            </a:ext>
          </a:extLst>
        </xdr:cNvPr>
        <xdr:cNvSpPr>
          <a:spLocks noChangeShapeType="1"/>
        </xdr:cNvSpPr>
      </xdr:nvSpPr>
      <xdr:spPr bwMode="auto">
        <a:xfrm>
          <a:off x="6299820" y="8704537"/>
          <a:ext cx="339272" cy="12745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814136</xdr:colOff>
      <xdr:row>32</xdr:row>
      <xdr:rowOff>993346</xdr:rowOff>
    </xdr:from>
    <xdr:to>
      <xdr:col>5</xdr:col>
      <xdr:colOff>767968</xdr:colOff>
      <xdr:row>32</xdr:row>
      <xdr:rowOff>1302227</xdr:rowOff>
    </xdr:to>
    <xdr:sp macro="" textlink="">
      <xdr:nvSpPr>
        <xdr:cNvPr id="603" name="Line 130">
          <a:extLst>
            <a:ext uri="{FF2B5EF4-FFF2-40B4-BE49-F238E27FC236}">
              <a16:creationId xmlns:a16="http://schemas.microsoft.com/office/drawing/2014/main" id="{00000000-0008-0000-0500-00005B020000}"/>
            </a:ext>
          </a:extLst>
        </xdr:cNvPr>
        <xdr:cNvSpPr>
          <a:spLocks noChangeShapeType="1"/>
        </xdr:cNvSpPr>
      </xdr:nvSpPr>
      <xdr:spPr bwMode="auto">
        <a:xfrm>
          <a:off x="3441031" y="9465583"/>
          <a:ext cx="811082" cy="3088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790646</xdr:colOff>
      <xdr:row>32</xdr:row>
      <xdr:rowOff>378350</xdr:rowOff>
    </xdr:from>
    <xdr:to>
      <xdr:col>8</xdr:col>
      <xdr:colOff>687257</xdr:colOff>
      <xdr:row>32</xdr:row>
      <xdr:rowOff>1307717</xdr:rowOff>
    </xdr:to>
    <xdr:sp macro="" textlink="">
      <xdr:nvSpPr>
        <xdr:cNvPr id="604" name="Line 131">
          <a:extLst>
            <a:ext uri="{FF2B5EF4-FFF2-40B4-BE49-F238E27FC236}">
              <a16:creationId xmlns:a16="http://schemas.microsoft.com/office/drawing/2014/main" id="{00000000-0008-0000-0500-00005C020000}"/>
            </a:ext>
          </a:extLst>
        </xdr:cNvPr>
        <xdr:cNvSpPr>
          <a:spLocks noChangeShapeType="1"/>
        </xdr:cNvSpPr>
      </xdr:nvSpPr>
      <xdr:spPr bwMode="auto">
        <a:xfrm flipV="1">
          <a:off x="4274791" y="8850587"/>
          <a:ext cx="2333005" cy="92936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6</xdr:col>
      <xdr:colOff>454827</xdr:colOff>
      <xdr:row>32</xdr:row>
      <xdr:rowOff>713530</xdr:rowOff>
    </xdr:from>
    <xdr:to>
      <xdr:col>7</xdr:col>
      <xdr:colOff>363907</xdr:colOff>
      <xdr:row>32</xdr:row>
      <xdr:rowOff>989168</xdr:rowOff>
    </xdr:to>
    <xdr:pic>
      <xdr:nvPicPr>
        <xdr:cNvPr id="605" name="Рисунок 604">
          <a:extLst>
            <a:ext uri="{FF2B5EF4-FFF2-40B4-BE49-F238E27FC236}">
              <a16:creationId xmlns:a16="http://schemas.microsoft.com/office/drawing/2014/main" id="{00000000-0008-0000-0500-00005D020000}"/>
            </a:ext>
          </a:extLst>
        </xdr:cNvPr>
        <xdr:cNvPicPr>
          <a:picLocks noChangeAspect="1" noChangeArrowheads="1"/>
        </xdr:cNvPicPr>
      </xdr:nvPicPr>
      <xdr:blipFill rotWithShape="1">
        <a:blip xmlns:r="http://schemas.openxmlformats.org/officeDocument/2006/relationships" r:embed="rId36" cstate="print">
          <a:extLst>
            <a:ext uri="{28A0092B-C50C-407E-A947-70E740481C1C}">
              <a14:useLocalDpi xmlns:a14="http://schemas.microsoft.com/office/drawing/2010/main" val="0"/>
            </a:ext>
          </a:extLst>
        </a:blip>
        <a:srcRect l="36730" t="42160" r="44345" b="46690"/>
        <a:stretch/>
      </xdr:blipFill>
      <xdr:spPr bwMode="auto">
        <a:xfrm rot="20321288">
          <a:off x="4751103" y="9185767"/>
          <a:ext cx="721212" cy="2756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343301</xdr:colOff>
      <xdr:row>31</xdr:row>
      <xdr:rowOff>60157</xdr:rowOff>
    </xdr:from>
    <xdr:to>
      <xdr:col>3</xdr:col>
      <xdr:colOff>215566</xdr:colOff>
      <xdr:row>32</xdr:row>
      <xdr:rowOff>127547</xdr:rowOff>
    </xdr:to>
    <xdr:sp macro="" textlink="">
      <xdr:nvSpPr>
        <xdr:cNvPr id="606" name="Line 127">
          <a:extLst>
            <a:ext uri="{FF2B5EF4-FFF2-40B4-BE49-F238E27FC236}">
              <a16:creationId xmlns:a16="http://schemas.microsoft.com/office/drawing/2014/main" id="{00000000-0008-0000-0500-00005E020000}"/>
            </a:ext>
          </a:extLst>
        </xdr:cNvPr>
        <xdr:cNvSpPr>
          <a:spLocks noChangeShapeType="1"/>
        </xdr:cNvSpPr>
      </xdr:nvSpPr>
      <xdr:spPr bwMode="auto">
        <a:xfrm flipV="1">
          <a:off x="1345933" y="8331868"/>
          <a:ext cx="684396" cy="26791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242781</xdr:colOff>
      <xdr:row>31</xdr:row>
      <xdr:rowOff>52755</xdr:rowOff>
    </xdr:from>
    <xdr:to>
      <xdr:col>3</xdr:col>
      <xdr:colOff>348290</xdr:colOff>
      <xdr:row>31</xdr:row>
      <xdr:rowOff>97310</xdr:rowOff>
    </xdr:to>
    <xdr:sp macro="" textlink="">
      <xdr:nvSpPr>
        <xdr:cNvPr id="607" name="Line 118">
          <a:extLst>
            <a:ext uri="{FF2B5EF4-FFF2-40B4-BE49-F238E27FC236}">
              <a16:creationId xmlns:a16="http://schemas.microsoft.com/office/drawing/2014/main" id="{00000000-0008-0000-0500-00005F020000}"/>
            </a:ext>
          </a:extLst>
        </xdr:cNvPr>
        <xdr:cNvSpPr>
          <a:spLocks noChangeShapeType="1"/>
        </xdr:cNvSpPr>
      </xdr:nvSpPr>
      <xdr:spPr bwMode="auto">
        <a:xfrm>
          <a:off x="2057544" y="8324466"/>
          <a:ext cx="105509" cy="4455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320388</xdr:colOff>
      <xdr:row>32</xdr:row>
      <xdr:rowOff>145442</xdr:rowOff>
    </xdr:from>
    <xdr:to>
      <xdr:col>2</xdr:col>
      <xdr:colOff>437553</xdr:colOff>
      <xdr:row>32</xdr:row>
      <xdr:rowOff>193067</xdr:rowOff>
    </xdr:to>
    <xdr:sp macro="" textlink="">
      <xdr:nvSpPr>
        <xdr:cNvPr id="608" name="Line 120">
          <a:extLst>
            <a:ext uri="{FF2B5EF4-FFF2-40B4-BE49-F238E27FC236}">
              <a16:creationId xmlns:a16="http://schemas.microsoft.com/office/drawing/2014/main" id="{00000000-0008-0000-0500-000060020000}"/>
            </a:ext>
          </a:extLst>
        </xdr:cNvPr>
        <xdr:cNvSpPr>
          <a:spLocks noChangeShapeType="1"/>
        </xdr:cNvSpPr>
      </xdr:nvSpPr>
      <xdr:spPr bwMode="auto">
        <a:xfrm>
          <a:off x="1323020" y="8617679"/>
          <a:ext cx="11716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467987</xdr:colOff>
      <xdr:row>31</xdr:row>
      <xdr:rowOff>11683</xdr:rowOff>
    </xdr:from>
    <xdr:to>
      <xdr:col>3</xdr:col>
      <xdr:colOff>75371</xdr:colOff>
      <xdr:row>32</xdr:row>
      <xdr:rowOff>89988</xdr:rowOff>
    </xdr:to>
    <xdr:pic>
      <xdr:nvPicPr>
        <xdr:cNvPr id="609" name="Picture 121">
          <a:extLst>
            <a:ext uri="{FF2B5EF4-FFF2-40B4-BE49-F238E27FC236}">
              <a16:creationId xmlns:a16="http://schemas.microsoft.com/office/drawing/2014/main" id="{00000000-0008-0000-0500-000061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218272">
          <a:off x="1470619" y="8283394"/>
          <a:ext cx="419515" cy="278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412279</xdr:colOff>
      <xdr:row>31</xdr:row>
      <xdr:rowOff>135823</xdr:rowOff>
    </xdr:from>
    <xdr:to>
      <xdr:col>5</xdr:col>
      <xdr:colOff>230301</xdr:colOff>
      <xdr:row>32</xdr:row>
      <xdr:rowOff>207891</xdr:rowOff>
    </xdr:to>
    <xdr:pic>
      <xdr:nvPicPr>
        <xdr:cNvPr id="610" name="Рисунок 609">
          <a:extLst>
            <a:ext uri="{FF2B5EF4-FFF2-40B4-BE49-F238E27FC236}">
              <a16:creationId xmlns:a16="http://schemas.microsoft.com/office/drawing/2014/main" id="{00000000-0008-0000-0500-000062020000}"/>
            </a:ext>
          </a:extLst>
        </xdr:cNvPr>
        <xdr:cNvPicPr>
          <a:picLocks noChangeAspect="1" noChangeArrowheads="1"/>
        </xdr:cNvPicPr>
      </xdr:nvPicPr>
      <xdr:blipFill rotWithShape="1">
        <a:blip xmlns:r="http://schemas.openxmlformats.org/officeDocument/2006/relationships" r:embed="rId32" cstate="print">
          <a:extLst>
            <a:ext uri="{28A0092B-C50C-407E-A947-70E740481C1C}">
              <a14:useLocalDpi xmlns:a14="http://schemas.microsoft.com/office/drawing/2010/main" val="0"/>
            </a:ext>
          </a:extLst>
        </a:blip>
        <a:srcRect l="38067" t="30525" r="48465" b="57088"/>
        <a:stretch/>
      </xdr:blipFill>
      <xdr:spPr bwMode="auto">
        <a:xfrm rot="1323631">
          <a:off x="3039174" y="8407534"/>
          <a:ext cx="675272" cy="272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626645</xdr:colOff>
      <xdr:row>31</xdr:row>
      <xdr:rowOff>45119</xdr:rowOff>
    </xdr:from>
    <xdr:to>
      <xdr:col>5</xdr:col>
      <xdr:colOff>571500</xdr:colOff>
      <xdr:row>32</xdr:row>
      <xdr:rowOff>471237</xdr:rowOff>
    </xdr:to>
    <xdr:sp macro="" textlink="">
      <xdr:nvSpPr>
        <xdr:cNvPr id="611" name="Line 124">
          <a:extLst>
            <a:ext uri="{FF2B5EF4-FFF2-40B4-BE49-F238E27FC236}">
              <a16:creationId xmlns:a16="http://schemas.microsoft.com/office/drawing/2014/main" id="{00000000-0008-0000-0500-000063020000}"/>
            </a:ext>
          </a:extLst>
        </xdr:cNvPr>
        <xdr:cNvSpPr>
          <a:spLocks noChangeShapeType="1"/>
        </xdr:cNvSpPr>
      </xdr:nvSpPr>
      <xdr:spPr bwMode="auto">
        <a:xfrm>
          <a:off x="2441408" y="8316830"/>
          <a:ext cx="1614237" cy="62664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1046130</xdr:colOff>
      <xdr:row>32</xdr:row>
      <xdr:rowOff>367199</xdr:rowOff>
    </xdr:from>
    <xdr:to>
      <xdr:col>11</xdr:col>
      <xdr:colOff>44902</xdr:colOff>
      <xdr:row>32</xdr:row>
      <xdr:rowOff>480138</xdr:rowOff>
    </xdr:to>
    <xdr:sp macro="" textlink="">
      <xdr:nvSpPr>
        <xdr:cNvPr id="612" name="Line 123">
          <a:extLst>
            <a:ext uri="{FF2B5EF4-FFF2-40B4-BE49-F238E27FC236}">
              <a16:creationId xmlns:a16="http://schemas.microsoft.com/office/drawing/2014/main" id="{00000000-0008-0000-0500-000064020000}"/>
            </a:ext>
          </a:extLst>
        </xdr:cNvPr>
        <xdr:cNvSpPr>
          <a:spLocks noChangeShapeType="1"/>
        </xdr:cNvSpPr>
      </xdr:nvSpPr>
      <xdr:spPr bwMode="auto">
        <a:xfrm flipH="1">
          <a:off x="8627252" y="8832786"/>
          <a:ext cx="267153" cy="11293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255170</xdr:colOff>
      <xdr:row>65</xdr:row>
      <xdr:rowOff>333376</xdr:rowOff>
    </xdr:from>
    <xdr:to>
      <xdr:col>3</xdr:col>
      <xdr:colOff>340895</xdr:colOff>
      <xdr:row>65</xdr:row>
      <xdr:rowOff>381001</xdr:rowOff>
    </xdr:to>
    <xdr:sp macro="" textlink="">
      <xdr:nvSpPr>
        <xdr:cNvPr id="613" name="Line 589">
          <a:extLst>
            <a:ext uri="{FF2B5EF4-FFF2-40B4-BE49-F238E27FC236}">
              <a16:creationId xmlns:a16="http://schemas.microsoft.com/office/drawing/2014/main" id="{00000000-0008-0000-0500-000065020000}"/>
            </a:ext>
          </a:extLst>
        </xdr:cNvPr>
        <xdr:cNvSpPr>
          <a:spLocks noChangeShapeType="1"/>
        </xdr:cNvSpPr>
      </xdr:nvSpPr>
      <xdr:spPr bwMode="auto">
        <a:xfrm flipH="1" flipV="1">
          <a:off x="2069933" y="18907126"/>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266716</xdr:colOff>
      <xdr:row>66</xdr:row>
      <xdr:rowOff>122316</xdr:rowOff>
    </xdr:from>
    <xdr:to>
      <xdr:col>1</xdr:col>
      <xdr:colOff>352441</xdr:colOff>
      <xdr:row>66</xdr:row>
      <xdr:rowOff>169941</xdr:rowOff>
    </xdr:to>
    <xdr:sp macro="" textlink="">
      <xdr:nvSpPr>
        <xdr:cNvPr id="614" name="Line 590">
          <a:extLst>
            <a:ext uri="{FF2B5EF4-FFF2-40B4-BE49-F238E27FC236}">
              <a16:creationId xmlns:a16="http://schemas.microsoft.com/office/drawing/2014/main" id="{00000000-0008-0000-0500-000066020000}"/>
            </a:ext>
          </a:extLst>
        </xdr:cNvPr>
        <xdr:cNvSpPr>
          <a:spLocks noChangeShapeType="1"/>
        </xdr:cNvSpPr>
      </xdr:nvSpPr>
      <xdr:spPr bwMode="auto">
        <a:xfrm flipH="1" flipV="1">
          <a:off x="457216" y="19658592"/>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675304</xdr:colOff>
      <xdr:row>65</xdr:row>
      <xdr:rowOff>569848</xdr:rowOff>
    </xdr:from>
    <xdr:to>
      <xdr:col>2</xdr:col>
      <xdr:colOff>618692</xdr:colOff>
      <xdr:row>65</xdr:row>
      <xdr:rowOff>748680</xdr:rowOff>
    </xdr:to>
    <xdr:pic>
      <xdr:nvPicPr>
        <xdr:cNvPr id="615" name="Picture 591">
          <a:extLst>
            <a:ext uri="{FF2B5EF4-FFF2-40B4-BE49-F238E27FC236}">
              <a16:creationId xmlns:a16="http://schemas.microsoft.com/office/drawing/2014/main" id="{00000000-0008-0000-0500-000067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479845">
          <a:off x="865804" y="19143598"/>
          <a:ext cx="755520" cy="1788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318336</xdr:colOff>
      <xdr:row>65</xdr:row>
      <xdr:rowOff>365961</xdr:rowOff>
    </xdr:from>
    <xdr:to>
      <xdr:col>3</xdr:col>
      <xdr:colOff>255671</xdr:colOff>
      <xdr:row>66</xdr:row>
      <xdr:rowOff>136861</xdr:rowOff>
    </xdr:to>
    <xdr:sp macro="" textlink="">
      <xdr:nvSpPr>
        <xdr:cNvPr id="616" name="Line 592">
          <a:extLst>
            <a:ext uri="{FF2B5EF4-FFF2-40B4-BE49-F238E27FC236}">
              <a16:creationId xmlns:a16="http://schemas.microsoft.com/office/drawing/2014/main" id="{00000000-0008-0000-0500-000068020000}"/>
            </a:ext>
          </a:extLst>
        </xdr:cNvPr>
        <xdr:cNvSpPr>
          <a:spLocks noChangeShapeType="1"/>
        </xdr:cNvSpPr>
      </xdr:nvSpPr>
      <xdr:spPr bwMode="auto">
        <a:xfrm flipV="1">
          <a:off x="508836" y="18939711"/>
          <a:ext cx="1561598" cy="73342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175962</xdr:colOff>
      <xdr:row>66</xdr:row>
      <xdr:rowOff>204037</xdr:rowOff>
    </xdr:from>
    <xdr:to>
      <xdr:col>1</xdr:col>
      <xdr:colOff>337887</xdr:colOff>
      <xdr:row>66</xdr:row>
      <xdr:rowOff>290263</xdr:rowOff>
    </xdr:to>
    <xdr:sp macro="" textlink="">
      <xdr:nvSpPr>
        <xdr:cNvPr id="617" name="Line 593">
          <a:extLst>
            <a:ext uri="{FF2B5EF4-FFF2-40B4-BE49-F238E27FC236}">
              <a16:creationId xmlns:a16="http://schemas.microsoft.com/office/drawing/2014/main" id="{00000000-0008-0000-0500-000069020000}"/>
            </a:ext>
          </a:extLst>
        </xdr:cNvPr>
        <xdr:cNvSpPr>
          <a:spLocks noChangeShapeType="1"/>
        </xdr:cNvSpPr>
      </xdr:nvSpPr>
      <xdr:spPr bwMode="auto">
        <a:xfrm flipH="1">
          <a:off x="366462" y="19740313"/>
          <a:ext cx="161925" cy="8622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70183</xdr:colOff>
      <xdr:row>66</xdr:row>
      <xdr:rowOff>518863</xdr:rowOff>
    </xdr:from>
    <xdr:to>
      <xdr:col>2</xdr:col>
      <xdr:colOff>244139</xdr:colOff>
      <xdr:row>66</xdr:row>
      <xdr:rowOff>604588</xdr:rowOff>
    </xdr:to>
    <xdr:sp macro="" textlink="">
      <xdr:nvSpPr>
        <xdr:cNvPr id="618" name="Line 594">
          <a:extLst>
            <a:ext uri="{FF2B5EF4-FFF2-40B4-BE49-F238E27FC236}">
              <a16:creationId xmlns:a16="http://schemas.microsoft.com/office/drawing/2014/main" id="{00000000-0008-0000-0500-00006A020000}"/>
            </a:ext>
          </a:extLst>
        </xdr:cNvPr>
        <xdr:cNvSpPr>
          <a:spLocks noChangeShapeType="1"/>
        </xdr:cNvSpPr>
      </xdr:nvSpPr>
      <xdr:spPr bwMode="auto">
        <a:xfrm flipH="1">
          <a:off x="1072815" y="20055139"/>
          <a:ext cx="173956"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195011</xdr:colOff>
      <xdr:row>66</xdr:row>
      <xdr:rowOff>299788</xdr:rowOff>
    </xdr:from>
    <xdr:to>
      <xdr:col>2</xdr:col>
      <xdr:colOff>40104</xdr:colOff>
      <xdr:row>66</xdr:row>
      <xdr:rowOff>611606</xdr:rowOff>
    </xdr:to>
    <xdr:sp macro="" textlink="">
      <xdr:nvSpPr>
        <xdr:cNvPr id="619" name="Line 595">
          <a:extLst>
            <a:ext uri="{FF2B5EF4-FFF2-40B4-BE49-F238E27FC236}">
              <a16:creationId xmlns:a16="http://schemas.microsoft.com/office/drawing/2014/main" id="{00000000-0008-0000-0500-00006B020000}"/>
            </a:ext>
          </a:extLst>
        </xdr:cNvPr>
        <xdr:cNvSpPr>
          <a:spLocks noChangeShapeType="1"/>
        </xdr:cNvSpPr>
      </xdr:nvSpPr>
      <xdr:spPr bwMode="auto">
        <a:xfrm>
          <a:off x="385511" y="19836064"/>
          <a:ext cx="657225" cy="31181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360347</xdr:colOff>
      <xdr:row>66</xdr:row>
      <xdr:rowOff>290002</xdr:rowOff>
    </xdr:from>
    <xdr:to>
      <xdr:col>1</xdr:col>
      <xdr:colOff>778515</xdr:colOff>
      <xdr:row>66</xdr:row>
      <xdr:rowOff>569447</xdr:rowOff>
    </xdr:to>
    <xdr:pic>
      <xdr:nvPicPr>
        <xdr:cNvPr id="620" name="Picture 600">
          <a:extLst>
            <a:ext uri="{FF2B5EF4-FFF2-40B4-BE49-F238E27FC236}">
              <a16:creationId xmlns:a16="http://schemas.microsoft.com/office/drawing/2014/main" id="{00000000-0008-0000-0500-00006C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378100">
          <a:off x="550847" y="19826278"/>
          <a:ext cx="418168" cy="2794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645695</xdr:colOff>
      <xdr:row>65</xdr:row>
      <xdr:rowOff>781050</xdr:rowOff>
    </xdr:from>
    <xdr:to>
      <xdr:col>3</xdr:col>
      <xdr:colOff>24064</xdr:colOff>
      <xdr:row>66</xdr:row>
      <xdr:rowOff>38101</xdr:rowOff>
    </xdr:to>
    <xdr:pic>
      <xdr:nvPicPr>
        <xdr:cNvPr id="622" name="Picture 604">
          <a:extLst>
            <a:ext uri="{FF2B5EF4-FFF2-40B4-BE49-F238E27FC236}">
              <a16:creationId xmlns:a16="http://schemas.microsoft.com/office/drawing/2014/main" id="{00000000-0008-0000-0500-00006E02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648327" y="19354800"/>
          <a:ext cx="190500" cy="219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406066</xdr:colOff>
      <xdr:row>65</xdr:row>
      <xdr:rowOff>322846</xdr:rowOff>
    </xdr:from>
    <xdr:to>
      <xdr:col>3</xdr:col>
      <xdr:colOff>538915</xdr:colOff>
      <xdr:row>65</xdr:row>
      <xdr:rowOff>391025</xdr:rowOff>
    </xdr:to>
    <xdr:sp macro="" textlink="">
      <xdr:nvSpPr>
        <xdr:cNvPr id="623" name="Line 596">
          <a:extLst>
            <a:ext uri="{FF2B5EF4-FFF2-40B4-BE49-F238E27FC236}">
              <a16:creationId xmlns:a16="http://schemas.microsoft.com/office/drawing/2014/main" id="{00000000-0008-0000-0500-00006F020000}"/>
            </a:ext>
          </a:extLst>
        </xdr:cNvPr>
        <xdr:cNvSpPr>
          <a:spLocks noChangeShapeType="1"/>
        </xdr:cNvSpPr>
      </xdr:nvSpPr>
      <xdr:spPr bwMode="auto">
        <a:xfrm flipH="1">
          <a:off x="2220829" y="18896596"/>
          <a:ext cx="132849" cy="6817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479257</xdr:colOff>
      <xdr:row>65</xdr:row>
      <xdr:rowOff>756988</xdr:rowOff>
    </xdr:from>
    <xdr:to>
      <xdr:col>4</xdr:col>
      <xdr:colOff>581525</xdr:colOff>
      <xdr:row>65</xdr:row>
      <xdr:rowOff>808122</xdr:rowOff>
    </xdr:to>
    <xdr:sp macro="" textlink="">
      <xdr:nvSpPr>
        <xdr:cNvPr id="624" name="Line 597">
          <a:extLst>
            <a:ext uri="{FF2B5EF4-FFF2-40B4-BE49-F238E27FC236}">
              <a16:creationId xmlns:a16="http://schemas.microsoft.com/office/drawing/2014/main" id="{00000000-0008-0000-0500-000070020000}"/>
            </a:ext>
          </a:extLst>
        </xdr:cNvPr>
        <xdr:cNvSpPr>
          <a:spLocks noChangeShapeType="1"/>
        </xdr:cNvSpPr>
      </xdr:nvSpPr>
      <xdr:spPr bwMode="auto">
        <a:xfrm flipH="1">
          <a:off x="3106152" y="19330738"/>
          <a:ext cx="102268" cy="5113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510340</xdr:colOff>
      <xdr:row>65</xdr:row>
      <xdr:rowOff>341896</xdr:rowOff>
    </xdr:from>
    <xdr:to>
      <xdr:col>4</xdr:col>
      <xdr:colOff>566487</xdr:colOff>
      <xdr:row>65</xdr:row>
      <xdr:rowOff>751974</xdr:rowOff>
    </xdr:to>
    <xdr:sp macro="" textlink="">
      <xdr:nvSpPr>
        <xdr:cNvPr id="625" name="Line 598">
          <a:extLst>
            <a:ext uri="{FF2B5EF4-FFF2-40B4-BE49-F238E27FC236}">
              <a16:creationId xmlns:a16="http://schemas.microsoft.com/office/drawing/2014/main" id="{00000000-0008-0000-0500-000071020000}"/>
            </a:ext>
          </a:extLst>
        </xdr:cNvPr>
        <xdr:cNvSpPr>
          <a:spLocks noChangeShapeType="1"/>
        </xdr:cNvSpPr>
      </xdr:nvSpPr>
      <xdr:spPr bwMode="auto">
        <a:xfrm>
          <a:off x="2325103" y="18915646"/>
          <a:ext cx="868279" cy="41007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762253</xdr:colOff>
      <xdr:row>65</xdr:row>
      <xdr:rowOff>346478</xdr:rowOff>
    </xdr:from>
    <xdr:to>
      <xdr:col>4</xdr:col>
      <xdr:colOff>423139</xdr:colOff>
      <xdr:row>65</xdr:row>
      <xdr:rowOff>632778</xdr:rowOff>
    </xdr:to>
    <xdr:pic>
      <xdr:nvPicPr>
        <xdr:cNvPr id="626" name="Picture 599">
          <a:extLst>
            <a:ext uri="{FF2B5EF4-FFF2-40B4-BE49-F238E27FC236}">
              <a16:creationId xmlns:a16="http://schemas.microsoft.com/office/drawing/2014/main" id="{00000000-0008-0000-0500-000072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585006">
          <a:off x="2577016" y="18920228"/>
          <a:ext cx="473018" cy="28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494298</xdr:colOff>
      <xdr:row>65</xdr:row>
      <xdr:rowOff>847224</xdr:rowOff>
    </xdr:from>
    <xdr:to>
      <xdr:col>4</xdr:col>
      <xdr:colOff>694323</xdr:colOff>
      <xdr:row>65</xdr:row>
      <xdr:rowOff>952501</xdr:rowOff>
    </xdr:to>
    <xdr:sp macro="" textlink="">
      <xdr:nvSpPr>
        <xdr:cNvPr id="627" name="Line 601">
          <a:extLst>
            <a:ext uri="{FF2B5EF4-FFF2-40B4-BE49-F238E27FC236}">
              <a16:creationId xmlns:a16="http://schemas.microsoft.com/office/drawing/2014/main" id="{00000000-0008-0000-0500-000073020000}"/>
            </a:ext>
          </a:extLst>
        </xdr:cNvPr>
        <xdr:cNvSpPr>
          <a:spLocks noChangeShapeType="1"/>
        </xdr:cNvSpPr>
      </xdr:nvSpPr>
      <xdr:spPr bwMode="auto">
        <a:xfrm flipH="1" flipV="1">
          <a:off x="3121193" y="19420974"/>
          <a:ext cx="200025" cy="10527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761999</xdr:colOff>
      <xdr:row>66</xdr:row>
      <xdr:rowOff>140368</xdr:rowOff>
    </xdr:from>
    <xdr:to>
      <xdr:col>4</xdr:col>
      <xdr:colOff>191006</xdr:colOff>
      <xdr:row>66</xdr:row>
      <xdr:rowOff>255669</xdr:rowOff>
    </xdr:to>
    <xdr:sp macro="" textlink="">
      <xdr:nvSpPr>
        <xdr:cNvPr id="628" name="Line 602">
          <a:extLst>
            <a:ext uri="{FF2B5EF4-FFF2-40B4-BE49-F238E27FC236}">
              <a16:creationId xmlns:a16="http://schemas.microsoft.com/office/drawing/2014/main" id="{00000000-0008-0000-0500-000074020000}"/>
            </a:ext>
          </a:extLst>
        </xdr:cNvPr>
        <xdr:cNvSpPr>
          <a:spLocks noChangeShapeType="1"/>
        </xdr:cNvSpPr>
      </xdr:nvSpPr>
      <xdr:spPr bwMode="auto">
        <a:xfrm flipH="1" flipV="1">
          <a:off x="2576762" y="19676644"/>
          <a:ext cx="241139" cy="11530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95131</xdr:colOff>
      <xdr:row>65</xdr:row>
      <xdr:rowOff>911197</xdr:rowOff>
    </xdr:from>
    <xdr:to>
      <xdr:col>4</xdr:col>
      <xdr:colOff>537979</xdr:colOff>
      <xdr:row>66</xdr:row>
      <xdr:rowOff>200648</xdr:rowOff>
    </xdr:to>
    <xdr:pic>
      <xdr:nvPicPr>
        <xdr:cNvPr id="629" name="Picture 603">
          <a:extLst>
            <a:ext uri="{FF2B5EF4-FFF2-40B4-BE49-F238E27FC236}">
              <a16:creationId xmlns:a16="http://schemas.microsoft.com/office/drawing/2014/main" id="{00000000-0008-0000-0500-000075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84554">
          <a:off x="2722026" y="19484947"/>
          <a:ext cx="442848" cy="251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210553</xdr:colOff>
      <xdr:row>65</xdr:row>
      <xdr:rowOff>952500</xdr:rowOff>
    </xdr:from>
    <xdr:to>
      <xdr:col>4</xdr:col>
      <xdr:colOff>684799</xdr:colOff>
      <xdr:row>66</xdr:row>
      <xdr:rowOff>240631</xdr:rowOff>
    </xdr:to>
    <xdr:sp macro="" textlink="">
      <xdr:nvSpPr>
        <xdr:cNvPr id="630" name="Line 760">
          <a:extLst>
            <a:ext uri="{FF2B5EF4-FFF2-40B4-BE49-F238E27FC236}">
              <a16:creationId xmlns:a16="http://schemas.microsoft.com/office/drawing/2014/main" id="{00000000-0008-0000-0500-000076020000}"/>
            </a:ext>
          </a:extLst>
        </xdr:cNvPr>
        <xdr:cNvSpPr>
          <a:spLocks noChangeShapeType="1"/>
        </xdr:cNvSpPr>
      </xdr:nvSpPr>
      <xdr:spPr bwMode="auto">
        <a:xfrm flipV="1">
          <a:off x="2837448" y="19526250"/>
          <a:ext cx="474246" cy="25065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445168</xdr:colOff>
      <xdr:row>53</xdr:row>
      <xdr:rowOff>480261</xdr:rowOff>
    </xdr:from>
    <xdr:to>
      <xdr:col>2</xdr:col>
      <xdr:colOff>635668</xdr:colOff>
      <xdr:row>53</xdr:row>
      <xdr:rowOff>701843</xdr:rowOff>
    </xdr:to>
    <xdr:pic>
      <xdr:nvPicPr>
        <xdr:cNvPr id="652" name="Picture 604">
          <a:extLst>
            <a:ext uri="{FF2B5EF4-FFF2-40B4-BE49-F238E27FC236}">
              <a16:creationId xmlns:a16="http://schemas.microsoft.com/office/drawing/2014/main" id="{00000000-0008-0000-0500-00008C02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6107" t="43864" r="60786" b="51175"/>
        <a:stretch>
          <a:fillRect/>
        </a:stretch>
      </xdr:blipFill>
      <xdr:spPr bwMode="auto">
        <a:xfrm>
          <a:off x="1445293" y="15205911"/>
          <a:ext cx="190500" cy="2215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545008</xdr:colOff>
      <xdr:row>53</xdr:row>
      <xdr:rowOff>962621</xdr:rowOff>
    </xdr:from>
    <xdr:to>
      <xdr:col>4</xdr:col>
      <xdr:colOff>716458</xdr:colOff>
      <xdr:row>53</xdr:row>
      <xdr:rowOff>1057871</xdr:rowOff>
    </xdr:to>
    <xdr:sp macro="" textlink="">
      <xdr:nvSpPr>
        <xdr:cNvPr id="653" name="Line 755">
          <a:extLst>
            <a:ext uri="{FF2B5EF4-FFF2-40B4-BE49-F238E27FC236}">
              <a16:creationId xmlns:a16="http://schemas.microsoft.com/office/drawing/2014/main" id="{00000000-0008-0000-0500-00008D020000}"/>
            </a:ext>
          </a:extLst>
        </xdr:cNvPr>
        <xdr:cNvSpPr>
          <a:spLocks noChangeShapeType="1"/>
        </xdr:cNvSpPr>
      </xdr:nvSpPr>
      <xdr:spPr bwMode="auto">
        <a:xfrm flipH="1" flipV="1">
          <a:off x="3168104" y="15730092"/>
          <a:ext cx="17145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620166</xdr:colOff>
      <xdr:row>54</xdr:row>
      <xdr:rowOff>89893</xdr:rowOff>
    </xdr:from>
    <xdr:to>
      <xdr:col>3</xdr:col>
      <xdr:colOff>810666</xdr:colOff>
      <xdr:row>54</xdr:row>
      <xdr:rowOff>185143</xdr:rowOff>
    </xdr:to>
    <xdr:sp macro="" textlink="">
      <xdr:nvSpPr>
        <xdr:cNvPr id="654" name="Line 756">
          <a:extLst>
            <a:ext uri="{FF2B5EF4-FFF2-40B4-BE49-F238E27FC236}">
              <a16:creationId xmlns:a16="http://schemas.microsoft.com/office/drawing/2014/main" id="{00000000-0008-0000-0500-00008E020000}"/>
            </a:ext>
          </a:extLst>
        </xdr:cNvPr>
        <xdr:cNvSpPr>
          <a:spLocks noChangeShapeType="1"/>
        </xdr:cNvSpPr>
      </xdr:nvSpPr>
      <xdr:spPr bwMode="auto">
        <a:xfrm flipH="1" flipV="1">
          <a:off x="2432148" y="16059151"/>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11162</xdr:colOff>
      <xdr:row>53</xdr:row>
      <xdr:rowOff>1057871</xdr:rowOff>
    </xdr:from>
    <xdr:to>
      <xdr:col>4</xdr:col>
      <xdr:colOff>687883</xdr:colOff>
      <xdr:row>54</xdr:row>
      <xdr:rowOff>178594</xdr:rowOff>
    </xdr:to>
    <xdr:sp macro="" textlink="">
      <xdr:nvSpPr>
        <xdr:cNvPr id="655" name="Line 757">
          <a:extLst>
            <a:ext uri="{FF2B5EF4-FFF2-40B4-BE49-F238E27FC236}">
              <a16:creationId xmlns:a16="http://schemas.microsoft.com/office/drawing/2014/main" id="{00000000-0008-0000-0500-00008F020000}"/>
            </a:ext>
          </a:extLst>
        </xdr:cNvPr>
        <xdr:cNvSpPr>
          <a:spLocks noChangeShapeType="1"/>
        </xdr:cNvSpPr>
      </xdr:nvSpPr>
      <xdr:spPr bwMode="auto">
        <a:xfrm flipV="1">
          <a:off x="2634258" y="15825342"/>
          <a:ext cx="676721" cy="32251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94293</xdr:colOff>
      <xdr:row>53</xdr:row>
      <xdr:rowOff>1080823</xdr:rowOff>
    </xdr:from>
    <xdr:to>
      <xdr:col>4</xdr:col>
      <xdr:colOff>452963</xdr:colOff>
      <xdr:row>54</xdr:row>
      <xdr:rowOff>118149</xdr:rowOff>
    </xdr:to>
    <xdr:pic>
      <xdr:nvPicPr>
        <xdr:cNvPr id="656" name="Picture 744">
          <a:extLst>
            <a:ext uri="{FF2B5EF4-FFF2-40B4-BE49-F238E27FC236}">
              <a16:creationId xmlns:a16="http://schemas.microsoft.com/office/drawing/2014/main" id="{00000000-0008-0000-0500-000090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555785">
          <a:off x="2717389" y="15848294"/>
          <a:ext cx="358670" cy="2391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508843</xdr:colOff>
      <xdr:row>53</xdr:row>
      <xdr:rowOff>112961</xdr:rowOff>
    </xdr:from>
    <xdr:to>
      <xdr:col>2</xdr:col>
      <xdr:colOff>613618</xdr:colOff>
      <xdr:row>53</xdr:row>
      <xdr:rowOff>170111</xdr:rowOff>
    </xdr:to>
    <xdr:sp macro="" textlink="">
      <xdr:nvSpPr>
        <xdr:cNvPr id="657" name="Line 751">
          <a:extLst>
            <a:ext uri="{FF2B5EF4-FFF2-40B4-BE49-F238E27FC236}">
              <a16:creationId xmlns:a16="http://schemas.microsoft.com/office/drawing/2014/main" id="{00000000-0008-0000-0500-000091020000}"/>
            </a:ext>
          </a:extLst>
        </xdr:cNvPr>
        <xdr:cNvSpPr>
          <a:spLocks noChangeShapeType="1"/>
        </xdr:cNvSpPr>
      </xdr:nvSpPr>
      <xdr:spPr bwMode="auto">
        <a:xfrm flipH="1">
          <a:off x="1509712" y="14880432"/>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526404</xdr:colOff>
      <xdr:row>53</xdr:row>
      <xdr:rowOff>881064</xdr:rowOff>
    </xdr:from>
    <xdr:to>
      <xdr:col>4</xdr:col>
      <xdr:colOff>621654</xdr:colOff>
      <xdr:row>53</xdr:row>
      <xdr:rowOff>928689</xdr:rowOff>
    </xdr:to>
    <xdr:sp macro="" textlink="">
      <xdr:nvSpPr>
        <xdr:cNvPr id="658" name="Line 752">
          <a:extLst>
            <a:ext uri="{FF2B5EF4-FFF2-40B4-BE49-F238E27FC236}">
              <a16:creationId xmlns:a16="http://schemas.microsoft.com/office/drawing/2014/main" id="{00000000-0008-0000-0500-000092020000}"/>
            </a:ext>
          </a:extLst>
        </xdr:cNvPr>
        <xdr:cNvSpPr>
          <a:spLocks noChangeShapeType="1"/>
        </xdr:cNvSpPr>
      </xdr:nvSpPr>
      <xdr:spPr bwMode="auto">
        <a:xfrm flipH="1">
          <a:off x="3149500" y="15648535"/>
          <a:ext cx="9525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575518</xdr:colOff>
      <xdr:row>53</xdr:row>
      <xdr:rowOff>132011</xdr:rowOff>
    </xdr:from>
    <xdr:to>
      <xdr:col>4</xdr:col>
      <xdr:colOff>576709</xdr:colOff>
      <xdr:row>53</xdr:row>
      <xdr:rowOff>885527</xdr:rowOff>
    </xdr:to>
    <xdr:sp macro="" textlink="">
      <xdr:nvSpPr>
        <xdr:cNvPr id="659" name="Line 753">
          <a:extLst>
            <a:ext uri="{FF2B5EF4-FFF2-40B4-BE49-F238E27FC236}">
              <a16:creationId xmlns:a16="http://schemas.microsoft.com/office/drawing/2014/main" id="{00000000-0008-0000-0500-000093020000}"/>
            </a:ext>
          </a:extLst>
        </xdr:cNvPr>
        <xdr:cNvSpPr>
          <a:spLocks noChangeShapeType="1"/>
        </xdr:cNvSpPr>
      </xdr:nvSpPr>
      <xdr:spPr bwMode="auto">
        <a:xfrm>
          <a:off x="1576387" y="14899482"/>
          <a:ext cx="1623418" cy="75351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167868</xdr:colOff>
      <xdr:row>53</xdr:row>
      <xdr:rowOff>302773</xdr:rowOff>
    </xdr:from>
    <xdr:to>
      <xdr:col>4</xdr:col>
      <xdr:colOff>112913</xdr:colOff>
      <xdr:row>53</xdr:row>
      <xdr:rowOff>481325</xdr:rowOff>
    </xdr:to>
    <xdr:pic>
      <xdr:nvPicPr>
        <xdr:cNvPr id="660" name="Picture 754">
          <a:extLst>
            <a:ext uri="{FF2B5EF4-FFF2-40B4-BE49-F238E27FC236}">
              <a16:creationId xmlns:a16="http://schemas.microsoft.com/office/drawing/2014/main" id="{00000000-0008-0000-0500-000094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26450" t="45677" r="48810" b="45593"/>
        <a:stretch>
          <a:fillRect/>
        </a:stretch>
      </xdr:blipFill>
      <xdr:spPr bwMode="auto">
        <a:xfrm rot="1360394">
          <a:off x="1979850" y="15070244"/>
          <a:ext cx="756159" cy="178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628798</xdr:colOff>
      <xdr:row>53</xdr:row>
      <xdr:rowOff>894308</xdr:rowOff>
    </xdr:from>
    <xdr:to>
      <xdr:col>2</xdr:col>
      <xdr:colOff>98822</xdr:colOff>
      <xdr:row>53</xdr:row>
      <xdr:rowOff>1026914</xdr:rowOff>
    </xdr:to>
    <xdr:sp macro="" textlink="">
      <xdr:nvSpPr>
        <xdr:cNvPr id="661" name="Line 758">
          <a:extLst>
            <a:ext uri="{FF2B5EF4-FFF2-40B4-BE49-F238E27FC236}">
              <a16:creationId xmlns:a16="http://schemas.microsoft.com/office/drawing/2014/main" id="{00000000-0008-0000-0500-000095020000}"/>
            </a:ext>
          </a:extLst>
        </xdr:cNvPr>
        <xdr:cNvSpPr>
          <a:spLocks noChangeShapeType="1"/>
        </xdr:cNvSpPr>
      </xdr:nvSpPr>
      <xdr:spPr bwMode="auto">
        <a:xfrm flipH="1">
          <a:off x="818554" y="15661779"/>
          <a:ext cx="281137" cy="13260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145651</xdr:colOff>
      <xdr:row>53</xdr:row>
      <xdr:rowOff>664816</xdr:rowOff>
    </xdr:from>
    <xdr:to>
      <xdr:col>1</xdr:col>
      <xdr:colOff>608611</xdr:colOff>
      <xdr:row>53</xdr:row>
      <xdr:rowOff>928750</xdr:rowOff>
    </xdr:to>
    <xdr:pic>
      <xdr:nvPicPr>
        <xdr:cNvPr id="662" name="Picture 759">
          <a:extLst>
            <a:ext uri="{FF2B5EF4-FFF2-40B4-BE49-F238E27FC236}">
              <a16:creationId xmlns:a16="http://schemas.microsoft.com/office/drawing/2014/main" id="{00000000-0008-0000-0500-00009602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38458" t="58507" r="53680" b="35339"/>
        <a:stretch>
          <a:fillRect/>
        </a:stretch>
      </xdr:blipFill>
      <xdr:spPr bwMode="auto">
        <a:xfrm rot="1513789">
          <a:off x="335407" y="15432287"/>
          <a:ext cx="462960" cy="263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81855</xdr:colOff>
      <xdr:row>53</xdr:row>
      <xdr:rowOff>617786</xdr:rowOff>
    </xdr:from>
    <xdr:to>
      <xdr:col>1</xdr:col>
      <xdr:colOff>353616</xdr:colOff>
      <xdr:row>53</xdr:row>
      <xdr:rowOff>762744</xdr:rowOff>
    </xdr:to>
    <xdr:sp macro="" textlink="">
      <xdr:nvSpPr>
        <xdr:cNvPr id="663" name="Line 745">
          <a:extLst>
            <a:ext uri="{FF2B5EF4-FFF2-40B4-BE49-F238E27FC236}">
              <a16:creationId xmlns:a16="http://schemas.microsoft.com/office/drawing/2014/main" id="{00000000-0008-0000-0500-000097020000}"/>
            </a:ext>
          </a:extLst>
        </xdr:cNvPr>
        <xdr:cNvSpPr>
          <a:spLocks noChangeShapeType="1"/>
        </xdr:cNvSpPr>
      </xdr:nvSpPr>
      <xdr:spPr bwMode="auto">
        <a:xfrm flipH="1">
          <a:off x="271611" y="15385257"/>
          <a:ext cx="271761" cy="14495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116831</xdr:colOff>
      <xdr:row>53</xdr:row>
      <xdr:rowOff>759768</xdr:rowOff>
    </xdr:from>
    <xdr:to>
      <xdr:col>1</xdr:col>
      <xdr:colOff>636240</xdr:colOff>
      <xdr:row>53</xdr:row>
      <xdr:rowOff>1008310</xdr:rowOff>
    </xdr:to>
    <xdr:sp macro="" textlink="">
      <xdr:nvSpPr>
        <xdr:cNvPr id="664" name="Line 761">
          <a:extLst>
            <a:ext uri="{FF2B5EF4-FFF2-40B4-BE49-F238E27FC236}">
              <a16:creationId xmlns:a16="http://schemas.microsoft.com/office/drawing/2014/main" id="{00000000-0008-0000-0500-000098020000}"/>
            </a:ext>
          </a:extLst>
        </xdr:cNvPr>
        <xdr:cNvSpPr>
          <a:spLocks noChangeShapeType="1"/>
        </xdr:cNvSpPr>
      </xdr:nvSpPr>
      <xdr:spPr bwMode="auto">
        <a:xfrm>
          <a:off x="306587" y="15527239"/>
          <a:ext cx="519409" cy="24854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287833</xdr:colOff>
      <xdr:row>53</xdr:row>
      <xdr:rowOff>141386</xdr:rowOff>
    </xdr:from>
    <xdr:to>
      <xdr:col>2</xdr:col>
      <xdr:colOff>375791</xdr:colOff>
      <xdr:row>53</xdr:row>
      <xdr:rowOff>564802</xdr:rowOff>
    </xdr:to>
    <xdr:sp macro="" textlink="">
      <xdr:nvSpPr>
        <xdr:cNvPr id="665" name="Line 747">
          <a:extLst>
            <a:ext uri="{FF2B5EF4-FFF2-40B4-BE49-F238E27FC236}">
              <a16:creationId xmlns:a16="http://schemas.microsoft.com/office/drawing/2014/main" id="{00000000-0008-0000-0500-000099020000}"/>
            </a:ext>
          </a:extLst>
        </xdr:cNvPr>
        <xdr:cNvSpPr>
          <a:spLocks noChangeShapeType="1"/>
        </xdr:cNvSpPr>
      </xdr:nvSpPr>
      <xdr:spPr bwMode="auto">
        <a:xfrm flipV="1">
          <a:off x="477589" y="14908857"/>
          <a:ext cx="899071" cy="42341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xdr:col>
      <xdr:colOff>375790</xdr:colOff>
      <xdr:row>53</xdr:row>
      <xdr:rowOff>122782</xdr:rowOff>
    </xdr:from>
    <xdr:to>
      <xdr:col>2</xdr:col>
      <xdr:colOff>463747</xdr:colOff>
      <xdr:row>53</xdr:row>
      <xdr:rowOff>173831</xdr:rowOff>
    </xdr:to>
    <xdr:sp macro="" textlink="">
      <xdr:nvSpPr>
        <xdr:cNvPr id="666" name="Line 748">
          <a:extLst>
            <a:ext uri="{FF2B5EF4-FFF2-40B4-BE49-F238E27FC236}">
              <a16:creationId xmlns:a16="http://schemas.microsoft.com/office/drawing/2014/main" id="{00000000-0008-0000-0500-00009A020000}"/>
            </a:ext>
          </a:extLst>
        </xdr:cNvPr>
        <xdr:cNvSpPr>
          <a:spLocks noChangeShapeType="1"/>
        </xdr:cNvSpPr>
      </xdr:nvSpPr>
      <xdr:spPr bwMode="auto">
        <a:xfrm flipH="1" flipV="1">
          <a:off x="1376659" y="14890253"/>
          <a:ext cx="87957" cy="5104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253008</xdr:colOff>
      <xdr:row>53</xdr:row>
      <xdr:rowOff>546943</xdr:rowOff>
    </xdr:from>
    <xdr:to>
      <xdr:col>1</xdr:col>
      <xdr:colOff>346174</xdr:colOff>
      <xdr:row>53</xdr:row>
      <xdr:rowOff>595015</xdr:rowOff>
    </xdr:to>
    <xdr:sp macro="" textlink="">
      <xdr:nvSpPr>
        <xdr:cNvPr id="667" name="Line 749">
          <a:extLst>
            <a:ext uri="{FF2B5EF4-FFF2-40B4-BE49-F238E27FC236}">
              <a16:creationId xmlns:a16="http://schemas.microsoft.com/office/drawing/2014/main" id="{00000000-0008-0000-0500-00009B020000}"/>
            </a:ext>
          </a:extLst>
        </xdr:cNvPr>
        <xdr:cNvSpPr>
          <a:spLocks noChangeShapeType="1"/>
        </xdr:cNvSpPr>
      </xdr:nvSpPr>
      <xdr:spPr bwMode="auto">
        <a:xfrm flipH="1" flipV="1">
          <a:off x="442764" y="15314414"/>
          <a:ext cx="93166" cy="4807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510103</xdr:colOff>
      <xdr:row>53</xdr:row>
      <xdr:rowOff>152356</xdr:rowOff>
    </xdr:from>
    <xdr:to>
      <xdr:col>2</xdr:col>
      <xdr:colOff>114825</xdr:colOff>
      <xdr:row>53</xdr:row>
      <xdr:rowOff>399785</xdr:rowOff>
    </xdr:to>
    <xdr:pic>
      <xdr:nvPicPr>
        <xdr:cNvPr id="668" name="Picture 750">
          <a:extLst>
            <a:ext uri="{FF2B5EF4-FFF2-40B4-BE49-F238E27FC236}">
              <a16:creationId xmlns:a16="http://schemas.microsoft.com/office/drawing/2014/main" id="{00000000-0008-0000-0500-00009C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58614" t="44649" r="27954" b="43541"/>
        <a:stretch>
          <a:fillRect/>
        </a:stretch>
      </xdr:blipFill>
      <xdr:spPr bwMode="auto">
        <a:xfrm rot="-1466637">
          <a:off x="699859" y="14919827"/>
          <a:ext cx="415835" cy="247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718059</xdr:colOff>
      <xdr:row>64</xdr:row>
      <xdr:rowOff>79375</xdr:rowOff>
    </xdr:from>
    <xdr:to>
      <xdr:col>16</xdr:col>
      <xdr:colOff>246627</xdr:colOff>
      <xdr:row>65</xdr:row>
      <xdr:rowOff>104738</xdr:rowOff>
    </xdr:to>
    <xdr:pic>
      <xdr:nvPicPr>
        <xdr:cNvPr id="669" name="Picture 820">
          <a:extLst>
            <a:ext uri="{FF2B5EF4-FFF2-40B4-BE49-F238E27FC236}">
              <a16:creationId xmlns:a16="http://schemas.microsoft.com/office/drawing/2014/main" id="{00000000-0008-0000-0500-00009D02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2811" t="28731" r="55171" b="58945"/>
        <a:stretch>
          <a:fillRect/>
        </a:stretch>
      </xdr:blipFill>
      <xdr:spPr bwMode="auto">
        <a:xfrm rot="1495146">
          <a:off x="13244542" y="18475916"/>
          <a:ext cx="337085" cy="2247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371475</xdr:colOff>
      <xdr:row>46</xdr:row>
      <xdr:rowOff>38100</xdr:rowOff>
    </xdr:from>
    <xdr:to>
      <xdr:col>8</xdr:col>
      <xdr:colOff>600075</xdr:colOff>
      <xdr:row>50</xdr:row>
      <xdr:rowOff>66675</xdr:rowOff>
    </xdr:to>
    <xdr:pic>
      <xdr:nvPicPr>
        <xdr:cNvPr id="7689" name="Рисунок 526">
          <a:extLst>
            <a:ext uri="{FF2B5EF4-FFF2-40B4-BE49-F238E27FC236}">
              <a16:creationId xmlns:a16="http://schemas.microsoft.com/office/drawing/2014/main" id="{00000000-0008-0000-0600-0000091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533" t="17007" r="16945" b="11224"/>
        <a:stretch>
          <a:fillRect/>
        </a:stretch>
      </xdr:blipFill>
      <xdr:spPr bwMode="auto">
        <a:xfrm>
          <a:off x="3848100" y="13011150"/>
          <a:ext cx="26574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285750</xdr:colOff>
      <xdr:row>22</xdr:row>
      <xdr:rowOff>180975</xdr:rowOff>
    </xdr:from>
    <xdr:to>
      <xdr:col>16</xdr:col>
      <xdr:colOff>400050</xdr:colOff>
      <xdr:row>25</xdr:row>
      <xdr:rowOff>485775</xdr:rowOff>
    </xdr:to>
    <xdr:pic>
      <xdr:nvPicPr>
        <xdr:cNvPr id="7690" name="Рисунок 524">
          <a:extLst>
            <a:ext uri="{FF2B5EF4-FFF2-40B4-BE49-F238E27FC236}">
              <a16:creationId xmlns:a16="http://schemas.microsoft.com/office/drawing/2014/main" id="{00000000-0008-0000-0600-00000A1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7578" t="3844" r="6010" b="14105"/>
        <a:stretch>
          <a:fillRect/>
        </a:stretch>
      </xdr:blipFill>
      <xdr:spPr bwMode="auto">
        <a:xfrm>
          <a:off x="10334625" y="6581775"/>
          <a:ext cx="25527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257175</xdr:colOff>
      <xdr:row>22</xdr:row>
      <xdr:rowOff>161925</xdr:rowOff>
    </xdr:from>
    <xdr:to>
      <xdr:col>12</xdr:col>
      <xdr:colOff>323850</xdr:colOff>
      <xdr:row>25</xdr:row>
      <xdr:rowOff>447675</xdr:rowOff>
    </xdr:to>
    <xdr:pic>
      <xdr:nvPicPr>
        <xdr:cNvPr id="7691" name="Рисунок 523">
          <a:extLst>
            <a:ext uri="{FF2B5EF4-FFF2-40B4-BE49-F238E27FC236}">
              <a16:creationId xmlns:a16="http://schemas.microsoft.com/office/drawing/2014/main" id="{00000000-0008-0000-0600-00000B1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4376" t="4375" r="4094" b="8363"/>
        <a:stretch>
          <a:fillRect/>
        </a:stretch>
      </xdr:blipFill>
      <xdr:spPr bwMode="auto">
        <a:xfrm>
          <a:off x="7019925" y="6562725"/>
          <a:ext cx="249555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266700</xdr:colOff>
      <xdr:row>6</xdr:row>
      <xdr:rowOff>142875</xdr:rowOff>
    </xdr:from>
    <xdr:to>
      <xdr:col>16</xdr:col>
      <xdr:colOff>533400</xdr:colOff>
      <xdr:row>9</xdr:row>
      <xdr:rowOff>66675</xdr:rowOff>
    </xdr:to>
    <xdr:pic>
      <xdr:nvPicPr>
        <xdr:cNvPr id="7694" name="Рисунок 520">
          <a:extLst>
            <a:ext uri="{FF2B5EF4-FFF2-40B4-BE49-F238E27FC236}">
              <a16:creationId xmlns:a16="http://schemas.microsoft.com/office/drawing/2014/main" id="{00000000-0008-0000-0600-00000E1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6732" t="15425" r="17548" b="13692"/>
        <a:stretch>
          <a:fillRect/>
        </a:stretch>
      </xdr:blipFill>
      <xdr:spPr bwMode="auto">
        <a:xfrm>
          <a:off x="10315575" y="1685925"/>
          <a:ext cx="2705100" cy="1743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323850</xdr:colOff>
      <xdr:row>6</xdr:row>
      <xdr:rowOff>95250</xdr:rowOff>
    </xdr:from>
    <xdr:to>
      <xdr:col>12</xdr:col>
      <xdr:colOff>590550</xdr:colOff>
      <xdr:row>8</xdr:row>
      <xdr:rowOff>1409700</xdr:rowOff>
    </xdr:to>
    <xdr:pic>
      <xdr:nvPicPr>
        <xdr:cNvPr id="7695" name="Рисунок 519">
          <a:extLst>
            <a:ext uri="{FF2B5EF4-FFF2-40B4-BE49-F238E27FC236}">
              <a16:creationId xmlns:a16="http://schemas.microsoft.com/office/drawing/2014/main" id="{00000000-0008-0000-0600-00000F1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7556" t="15324" r="20253" b="18336"/>
        <a:stretch>
          <a:fillRect/>
        </a:stretch>
      </xdr:blipFill>
      <xdr:spPr bwMode="auto">
        <a:xfrm>
          <a:off x="7086600" y="1638300"/>
          <a:ext cx="269557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342900</xdr:colOff>
      <xdr:row>6</xdr:row>
      <xdr:rowOff>104775</xdr:rowOff>
    </xdr:from>
    <xdr:to>
      <xdr:col>8</xdr:col>
      <xdr:colOff>476250</xdr:colOff>
      <xdr:row>9</xdr:row>
      <xdr:rowOff>2381</xdr:rowOff>
    </xdr:to>
    <xdr:pic>
      <xdr:nvPicPr>
        <xdr:cNvPr id="7696" name="Рисунок 518">
          <a:extLst>
            <a:ext uri="{FF2B5EF4-FFF2-40B4-BE49-F238E27FC236}">
              <a16:creationId xmlns:a16="http://schemas.microsoft.com/office/drawing/2014/main" id="{00000000-0008-0000-0600-0000101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247" t="4121" r="9219" b="12346"/>
        <a:stretch>
          <a:fillRect/>
        </a:stretch>
      </xdr:blipFill>
      <xdr:spPr bwMode="auto">
        <a:xfrm>
          <a:off x="3819525" y="1647825"/>
          <a:ext cx="2562225" cy="1714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381000</xdr:colOff>
      <xdr:row>6</xdr:row>
      <xdr:rowOff>9525</xdr:rowOff>
    </xdr:from>
    <xdr:to>
      <xdr:col>6</xdr:col>
      <xdr:colOff>628650</xdr:colOff>
      <xdr:row>6</xdr:row>
      <xdr:rowOff>133350</xdr:rowOff>
    </xdr:to>
    <xdr:sp macro="" textlink="">
      <xdr:nvSpPr>
        <xdr:cNvPr id="7697" name="Line 2">
          <a:extLst>
            <a:ext uri="{FF2B5EF4-FFF2-40B4-BE49-F238E27FC236}">
              <a16:creationId xmlns:a16="http://schemas.microsoft.com/office/drawing/2014/main" id="{00000000-0008-0000-0600-0000111E0000}"/>
            </a:ext>
          </a:extLst>
        </xdr:cNvPr>
        <xdr:cNvSpPr>
          <a:spLocks noChangeShapeType="1"/>
        </xdr:cNvSpPr>
      </xdr:nvSpPr>
      <xdr:spPr bwMode="auto">
        <a:xfrm flipH="1" flipV="1">
          <a:off x="4667250" y="1552575"/>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8</xdr:row>
      <xdr:rowOff>76200</xdr:rowOff>
    </xdr:from>
    <xdr:to>
      <xdr:col>5</xdr:col>
      <xdr:colOff>390525</xdr:colOff>
      <xdr:row>8</xdr:row>
      <xdr:rowOff>190500</xdr:rowOff>
    </xdr:to>
    <xdr:sp macro="" textlink="">
      <xdr:nvSpPr>
        <xdr:cNvPr id="7698" name="Line 3">
          <a:extLst>
            <a:ext uri="{FF2B5EF4-FFF2-40B4-BE49-F238E27FC236}">
              <a16:creationId xmlns:a16="http://schemas.microsoft.com/office/drawing/2014/main" id="{00000000-0008-0000-0600-0000121E0000}"/>
            </a:ext>
          </a:extLst>
        </xdr:cNvPr>
        <xdr:cNvSpPr>
          <a:spLocks noChangeShapeType="1"/>
        </xdr:cNvSpPr>
      </xdr:nvSpPr>
      <xdr:spPr bwMode="auto">
        <a:xfrm flipH="1" flipV="1">
          <a:off x="3638550" y="2019300"/>
          <a:ext cx="22860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619125</xdr:colOff>
      <xdr:row>7</xdr:row>
      <xdr:rowOff>180975</xdr:rowOff>
    </xdr:from>
    <xdr:to>
      <xdr:col>5</xdr:col>
      <xdr:colOff>723900</xdr:colOff>
      <xdr:row>8</xdr:row>
      <xdr:rowOff>38100</xdr:rowOff>
    </xdr:to>
    <xdr:sp macro="" textlink="">
      <xdr:nvSpPr>
        <xdr:cNvPr id="7699" name="Line 4">
          <a:extLst>
            <a:ext uri="{FF2B5EF4-FFF2-40B4-BE49-F238E27FC236}">
              <a16:creationId xmlns:a16="http://schemas.microsoft.com/office/drawing/2014/main" id="{00000000-0008-0000-0600-0000131E0000}"/>
            </a:ext>
          </a:extLst>
        </xdr:cNvPr>
        <xdr:cNvSpPr>
          <a:spLocks noChangeShapeType="1"/>
        </xdr:cNvSpPr>
      </xdr:nvSpPr>
      <xdr:spPr bwMode="auto">
        <a:xfrm flipH="1" flipV="1">
          <a:off x="4095750" y="1924050"/>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695325</xdr:colOff>
      <xdr:row>6</xdr:row>
      <xdr:rowOff>114300</xdr:rowOff>
    </xdr:from>
    <xdr:to>
      <xdr:col>6</xdr:col>
      <xdr:colOff>590550</xdr:colOff>
      <xdr:row>8</xdr:row>
      <xdr:rowOff>19050</xdr:rowOff>
    </xdr:to>
    <xdr:sp macro="" textlink="">
      <xdr:nvSpPr>
        <xdr:cNvPr id="7700" name="Line 5">
          <a:extLst>
            <a:ext uri="{FF2B5EF4-FFF2-40B4-BE49-F238E27FC236}">
              <a16:creationId xmlns:a16="http://schemas.microsoft.com/office/drawing/2014/main" id="{00000000-0008-0000-0600-0000141E0000}"/>
            </a:ext>
          </a:extLst>
        </xdr:cNvPr>
        <xdr:cNvSpPr>
          <a:spLocks noChangeShapeType="1"/>
        </xdr:cNvSpPr>
      </xdr:nvSpPr>
      <xdr:spPr bwMode="auto">
        <a:xfrm flipV="1">
          <a:off x="4171950" y="1657350"/>
          <a:ext cx="704850" cy="3048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323850</xdr:colOff>
      <xdr:row>8</xdr:row>
      <xdr:rowOff>19050</xdr:rowOff>
    </xdr:from>
    <xdr:to>
      <xdr:col>5</xdr:col>
      <xdr:colOff>666750</xdr:colOff>
      <xdr:row>8</xdr:row>
      <xdr:rowOff>161925</xdr:rowOff>
    </xdr:to>
    <xdr:sp macro="" textlink="">
      <xdr:nvSpPr>
        <xdr:cNvPr id="7701" name="Line 6">
          <a:extLst>
            <a:ext uri="{FF2B5EF4-FFF2-40B4-BE49-F238E27FC236}">
              <a16:creationId xmlns:a16="http://schemas.microsoft.com/office/drawing/2014/main" id="{00000000-0008-0000-0600-0000151E0000}"/>
            </a:ext>
          </a:extLst>
        </xdr:cNvPr>
        <xdr:cNvSpPr>
          <a:spLocks noChangeShapeType="1"/>
        </xdr:cNvSpPr>
      </xdr:nvSpPr>
      <xdr:spPr bwMode="auto">
        <a:xfrm flipV="1">
          <a:off x="3800475" y="1962150"/>
          <a:ext cx="3429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6</xdr:col>
      <xdr:colOff>28575</xdr:colOff>
      <xdr:row>6</xdr:row>
      <xdr:rowOff>137430</xdr:rowOff>
    </xdr:from>
    <xdr:to>
      <xdr:col>6</xdr:col>
      <xdr:colOff>285750</xdr:colOff>
      <xdr:row>7</xdr:row>
      <xdr:rowOff>80280</xdr:rowOff>
    </xdr:to>
    <xdr:pic>
      <xdr:nvPicPr>
        <xdr:cNvPr id="7702" name="Picture 7">
          <a:extLst>
            <a:ext uri="{FF2B5EF4-FFF2-40B4-BE49-F238E27FC236}">
              <a16:creationId xmlns:a16="http://schemas.microsoft.com/office/drawing/2014/main" id="{00000000-0008-0000-0600-000016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4314825" y="1681841"/>
          <a:ext cx="257175" cy="1401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7</xdr:row>
      <xdr:rowOff>141513</xdr:rowOff>
    </xdr:from>
    <xdr:to>
      <xdr:col>5</xdr:col>
      <xdr:colOff>657225</xdr:colOff>
      <xdr:row>8</xdr:row>
      <xdr:rowOff>141513</xdr:rowOff>
    </xdr:to>
    <xdr:pic>
      <xdr:nvPicPr>
        <xdr:cNvPr id="7703" name="Picture 8">
          <a:extLst>
            <a:ext uri="{FF2B5EF4-FFF2-40B4-BE49-F238E27FC236}">
              <a16:creationId xmlns:a16="http://schemas.microsoft.com/office/drawing/2014/main" id="{00000000-0008-0000-0600-000017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3743325" y="1883227"/>
          <a:ext cx="390525" cy="1973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180975</xdr:colOff>
      <xdr:row>6</xdr:row>
      <xdr:rowOff>19050</xdr:rowOff>
    </xdr:from>
    <xdr:to>
      <xdr:col>6</xdr:col>
      <xdr:colOff>390525</xdr:colOff>
      <xdr:row>8</xdr:row>
      <xdr:rowOff>85725</xdr:rowOff>
    </xdr:to>
    <xdr:sp macro="" textlink="">
      <xdr:nvSpPr>
        <xdr:cNvPr id="7704" name="Line 9">
          <a:extLst>
            <a:ext uri="{FF2B5EF4-FFF2-40B4-BE49-F238E27FC236}">
              <a16:creationId xmlns:a16="http://schemas.microsoft.com/office/drawing/2014/main" id="{00000000-0008-0000-0600-0000181E0000}"/>
            </a:ext>
          </a:extLst>
        </xdr:cNvPr>
        <xdr:cNvSpPr>
          <a:spLocks noChangeShapeType="1"/>
        </xdr:cNvSpPr>
      </xdr:nvSpPr>
      <xdr:spPr bwMode="auto">
        <a:xfrm flipV="1">
          <a:off x="3657600" y="1562100"/>
          <a:ext cx="1019175" cy="4667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666750</xdr:colOff>
      <xdr:row>6</xdr:row>
      <xdr:rowOff>66675</xdr:rowOff>
    </xdr:from>
    <xdr:to>
      <xdr:col>6</xdr:col>
      <xdr:colOff>771525</xdr:colOff>
      <xdr:row>6</xdr:row>
      <xdr:rowOff>123825</xdr:rowOff>
    </xdr:to>
    <xdr:sp macro="" textlink="">
      <xdr:nvSpPr>
        <xdr:cNvPr id="7705" name="Line 11">
          <a:extLst>
            <a:ext uri="{FF2B5EF4-FFF2-40B4-BE49-F238E27FC236}">
              <a16:creationId xmlns:a16="http://schemas.microsoft.com/office/drawing/2014/main" id="{00000000-0008-0000-0600-0000191E0000}"/>
            </a:ext>
          </a:extLst>
        </xdr:cNvPr>
        <xdr:cNvSpPr>
          <a:spLocks noChangeShapeType="1"/>
        </xdr:cNvSpPr>
      </xdr:nvSpPr>
      <xdr:spPr bwMode="auto">
        <a:xfrm flipH="1">
          <a:off x="4953000" y="1609725"/>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457200</xdr:colOff>
      <xdr:row>8</xdr:row>
      <xdr:rowOff>295275</xdr:rowOff>
    </xdr:from>
    <xdr:to>
      <xdr:col>8</xdr:col>
      <xdr:colOff>561975</xdr:colOff>
      <xdr:row>8</xdr:row>
      <xdr:rowOff>352425</xdr:rowOff>
    </xdr:to>
    <xdr:sp macro="" textlink="">
      <xdr:nvSpPr>
        <xdr:cNvPr id="7706" name="Line 12">
          <a:extLst>
            <a:ext uri="{FF2B5EF4-FFF2-40B4-BE49-F238E27FC236}">
              <a16:creationId xmlns:a16="http://schemas.microsoft.com/office/drawing/2014/main" id="{00000000-0008-0000-0600-00001A1E0000}"/>
            </a:ext>
          </a:extLst>
        </xdr:cNvPr>
        <xdr:cNvSpPr>
          <a:spLocks noChangeShapeType="1"/>
        </xdr:cNvSpPr>
      </xdr:nvSpPr>
      <xdr:spPr bwMode="auto">
        <a:xfrm flipH="1">
          <a:off x="6362700" y="2238375"/>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714375</xdr:colOff>
      <xdr:row>6</xdr:row>
      <xdr:rowOff>114300</xdr:rowOff>
    </xdr:from>
    <xdr:to>
      <xdr:col>8</xdr:col>
      <xdr:colOff>476250</xdr:colOff>
      <xdr:row>8</xdr:row>
      <xdr:rowOff>323850</xdr:rowOff>
    </xdr:to>
    <xdr:sp macro="" textlink="">
      <xdr:nvSpPr>
        <xdr:cNvPr id="7707" name="Line 13">
          <a:extLst>
            <a:ext uri="{FF2B5EF4-FFF2-40B4-BE49-F238E27FC236}">
              <a16:creationId xmlns:a16="http://schemas.microsoft.com/office/drawing/2014/main" id="{00000000-0008-0000-0600-00001B1E0000}"/>
            </a:ext>
          </a:extLst>
        </xdr:cNvPr>
        <xdr:cNvSpPr>
          <a:spLocks noChangeShapeType="1"/>
        </xdr:cNvSpPr>
      </xdr:nvSpPr>
      <xdr:spPr bwMode="auto">
        <a:xfrm>
          <a:off x="5000625" y="1657350"/>
          <a:ext cx="1381125" cy="609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7</xdr:col>
      <xdr:colOff>85725</xdr:colOff>
      <xdr:row>7</xdr:row>
      <xdr:rowOff>76200</xdr:rowOff>
    </xdr:from>
    <xdr:to>
      <xdr:col>8</xdr:col>
      <xdr:colOff>371475</xdr:colOff>
      <xdr:row>8</xdr:row>
      <xdr:rowOff>28575</xdr:rowOff>
    </xdr:to>
    <xdr:pic>
      <xdr:nvPicPr>
        <xdr:cNvPr id="7708" name="Picture 14">
          <a:extLst>
            <a:ext uri="{FF2B5EF4-FFF2-40B4-BE49-F238E27FC236}">
              <a16:creationId xmlns:a16="http://schemas.microsoft.com/office/drawing/2014/main" id="{00000000-0008-0000-0600-00001C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5181600" y="1819275"/>
          <a:ext cx="1095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457200</xdr:colOff>
      <xdr:row>8</xdr:row>
      <xdr:rowOff>371475</xdr:rowOff>
    </xdr:from>
    <xdr:to>
      <xdr:col>8</xdr:col>
      <xdr:colOff>657225</xdr:colOff>
      <xdr:row>8</xdr:row>
      <xdr:rowOff>476250</xdr:rowOff>
    </xdr:to>
    <xdr:sp macro="" textlink="">
      <xdr:nvSpPr>
        <xdr:cNvPr id="7709" name="Line 15">
          <a:extLst>
            <a:ext uri="{FF2B5EF4-FFF2-40B4-BE49-F238E27FC236}">
              <a16:creationId xmlns:a16="http://schemas.microsoft.com/office/drawing/2014/main" id="{00000000-0008-0000-0600-00001D1E0000}"/>
            </a:ext>
          </a:extLst>
        </xdr:cNvPr>
        <xdr:cNvSpPr>
          <a:spLocks noChangeShapeType="1"/>
        </xdr:cNvSpPr>
      </xdr:nvSpPr>
      <xdr:spPr bwMode="auto">
        <a:xfrm flipH="1" flipV="1">
          <a:off x="6362700" y="2314575"/>
          <a:ext cx="20002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742950</xdr:colOff>
      <xdr:row>8</xdr:row>
      <xdr:rowOff>619125</xdr:rowOff>
    </xdr:from>
    <xdr:to>
      <xdr:col>8</xdr:col>
      <xdr:colOff>123825</xdr:colOff>
      <xdr:row>8</xdr:row>
      <xdr:rowOff>714375</xdr:rowOff>
    </xdr:to>
    <xdr:sp macro="" textlink="">
      <xdr:nvSpPr>
        <xdr:cNvPr id="7710" name="Line 16">
          <a:extLst>
            <a:ext uri="{FF2B5EF4-FFF2-40B4-BE49-F238E27FC236}">
              <a16:creationId xmlns:a16="http://schemas.microsoft.com/office/drawing/2014/main" id="{00000000-0008-0000-0600-00001E1E0000}"/>
            </a:ext>
          </a:extLst>
        </xdr:cNvPr>
        <xdr:cNvSpPr>
          <a:spLocks noChangeShapeType="1"/>
        </xdr:cNvSpPr>
      </xdr:nvSpPr>
      <xdr:spPr bwMode="auto">
        <a:xfrm flipH="1" flipV="1">
          <a:off x="5838825" y="2562225"/>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xdr:colOff>
      <xdr:row>8</xdr:row>
      <xdr:rowOff>476250</xdr:rowOff>
    </xdr:from>
    <xdr:to>
      <xdr:col>8</xdr:col>
      <xdr:colOff>600075</xdr:colOff>
      <xdr:row>8</xdr:row>
      <xdr:rowOff>695325</xdr:rowOff>
    </xdr:to>
    <xdr:sp macro="" textlink="">
      <xdr:nvSpPr>
        <xdr:cNvPr id="7711" name="Line 17">
          <a:extLst>
            <a:ext uri="{FF2B5EF4-FFF2-40B4-BE49-F238E27FC236}">
              <a16:creationId xmlns:a16="http://schemas.microsoft.com/office/drawing/2014/main" id="{00000000-0008-0000-0600-00001F1E0000}"/>
            </a:ext>
          </a:extLst>
        </xdr:cNvPr>
        <xdr:cNvSpPr>
          <a:spLocks noChangeShapeType="1"/>
        </xdr:cNvSpPr>
      </xdr:nvSpPr>
      <xdr:spPr bwMode="auto">
        <a:xfrm flipV="1">
          <a:off x="6048375" y="2419350"/>
          <a:ext cx="457200"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133350</xdr:colOff>
      <xdr:row>8</xdr:row>
      <xdr:rowOff>466725</xdr:rowOff>
    </xdr:from>
    <xdr:to>
      <xdr:col>8</xdr:col>
      <xdr:colOff>485775</xdr:colOff>
      <xdr:row>8</xdr:row>
      <xdr:rowOff>657225</xdr:rowOff>
    </xdr:to>
    <xdr:pic>
      <xdr:nvPicPr>
        <xdr:cNvPr id="7712" name="Picture 18">
          <a:extLst>
            <a:ext uri="{FF2B5EF4-FFF2-40B4-BE49-F238E27FC236}">
              <a16:creationId xmlns:a16="http://schemas.microsoft.com/office/drawing/2014/main" id="{00000000-0008-0000-0600-000020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66637">
          <a:off x="6038850" y="240982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619125</xdr:colOff>
      <xdr:row>8</xdr:row>
      <xdr:rowOff>428625</xdr:rowOff>
    </xdr:from>
    <xdr:to>
      <xdr:col>6</xdr:col>
      <xdr:colOff>57150</xdr:colOff>
      <xdr:row>8</xdr:row>
      <xdr:rowOff>533400</xdr:rowOff>
    </xdr:to>
    <xdr:sp macro="" textlink="">
      <xdr:nvSpPr>
        <xdr:cNvPr id="7713" name="Line 20">
          <a:extLst>
            <a:ext uri="{FF2B5EF4-FFF2-40B4-BE49-F238E27FC236}">
              <a16:creationId xmlns:a16="http://schemas.microsoft.com/office/drawing/2014/main" id="{00000000-0008-0000-0600-0000211E0000}"/>
            </a:ext>
          </a:extLst>
        </xdr:cNvPr>
        <xdr:cNvSpPr>
          <a:spLocks noChangeShapeType="1"/>
        </xdr:cNvSpPr>
      </xdr:nvSpPr>
      <xdr:spPr bwMode="auto">
        <a:xfrm flipH="1">
          <a:off x="4095750" y="237172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314325</xdr:rowOff>
    </xdr:from>
    <xdr:to>
      <xdr:col>5</xdr:col>
      <xdr:colOff>619125</xdr:colOff>
      <xdr:row>8</xdr:row>
      <xdr:rowOff>523875</xdr:rowOff>
    </xdr:to>
    <xdr:sp macro="" textlink="">
      <xdr:nvSpPr>
        <xdr:cNvPr id="7714" name="Line 21">
          <a:extLst>
            <a:ext uri="{FF2B5EF4-FFF2-40B4-BE49-F238E27FC236}">
              <a16:creationId xmlns:a16="http://schemas.microsoft.com/office/drawing/2014/main" id="{00000000-0008-0000-0600-0000221E0000}"/>
            </a:ext>
          </a:extLst>
        </xdr:cNvPr>
        <xdr:cNvSpPr>
          <a:spLocks noChangeShapeType="1"/>
        </xdr:cNvSpPr>
      </xdr:nvSpPr>
      <xdr:spPr bwMode="auto">
        <a:xfrm>
          <a:off x="3667125" y="2257425"/>
          <a:ext cx="42862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247650</xdr:colOff>
      <xdr:row>8</xdr:row>
      <xdr:rowOff>228600</xdr:rowOff>
    </xdr:from>
    <xdr:to>
      <xdr:col>5</xdr:col>
      <xdr:colOff>628650</xdr:colOff>
      <xdr:row>8</xdr:row>
      <xdr:rowOff>457200</xdr:rowOff>
    </xdr:to>
    <xdr:pic>
      <xdr:nvPicPr>
        <xdr:cNvPr id="7715" name="Picture 22">
          <a:extLst>
            <a:ext uri="{FF2B5EF4-FFF2-40B4-BE49-F238E27FC236}">
              <a16:creationId xmlns:a16="http://schemas.microsoft.com/office/drawing/2014/main" id="{00000000-0008-0000-0600-000023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3724275" y="217170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628650</xdr:colOff>
      <xdr:row>7</xdr:row>
      <xdr:rowOff>104775</xdr:rowOff>
    </xdr:from>
    <xdr:to>
      <xdr:col>7</xdr:col>
      <xdr:colOff>9525</xdr:colOff>
      <xdr:row>8</xdr:row>
      <xdr:rowOff>114300</xdr:rowOff>
    </xdr:to>
    <xdr:pic>
      <xdr:nvPicPr>
        <xdr:cNvPr id="7716" name="Picture 23">
          <a:extLst>
            <a:ext uri="{FF2B5EF4-FFF2-40B4-BE49-F238E27FC236}">
              <a16:creationId xmlns:a16="http://schemas.microsoft.com/office/drawing/2014/main" id="{00000000-0008-0000-0600-000024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4914900" y="18478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695325</xdr:colOff>
      <xdr:row>8</xdr:row>
      <xdr:rowOff>142875</xdr:rowOff>
    </xdr:from>
    <xdr:to>
      <xdr:col>6</xdr:col>
      <xdr:colOff>95250</xdr:colOff>
      <xdr:row>8</xdr:row>
      <xdr:rowOff>504825</xdr:rowOff>
    </xdr:to>
    <xdr:pic>
      <xdr:nvPicPr>
        <xdr:cNvPr id="7717" name="Picture 24">
          <a:extLst>
            <a:ext uri="{FF2B5EF4-FFF2-40B4-BE49-F238E27FC236}">
              <a16:creationId xmlns:a16="http://schemas.microsoft.com/office/drawing/2014/main" id="{00000000-0008-0000-0600-000025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4171950" y="2085975"/>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514350</xdr:colOff>
      <xdr:row>6</xdr:row>
      <xdr:rowOff>0</xdr:rowOff>
    </xdr:from>
    <xdr:to>
      <xdr:col>10</xdr:col>
      <xdr:colOff>762000</xdr:colOff>
      <xdr:row>6</xdr:row>
      <xdr:rowOff>123825</xdr:rowOff>
    </xdr:to>
    <xdr:sp macro="" textlink="">
      <xdr:nvSpPr>
        <xdr:cNvPr id="7718" name="Line 26">
          <a:extLst>
            <a:ext uri="{FF2B5EF4-FFF2-40B4-BE49-F238E27FC236}">
              <a16:creationId xmlns:a16="http://schemas.microsoft.com/office/drawing/2014/main" id="{00000000-0008-0000-0600-0000261E0000}"/>
            </a:ext>
          </a:extLst>
        </xdr:cNvPr>
        <xdr:cNvSpPr>
          <a:spLocks noChangeShapeType="1"/>
        </xdr:cNvSpPr>
      </xdr:nvSpPr>
      <xdr:spPr bwMode="auto">
        <a:xfrm flipH="1" flipV="1">
          <a:off x="8086725" y="1543050"/>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104775</xdr:colOff>
      <xdr:row>8</xdr:row>
      <xdr:rowOff>123825</xdr:rowOff>
    </xdr:from>
    <xdr:to>
      <xdr:col>9</xdr:col>
      <xdr:colOff>352425</xdr:colOff>
      <xdr:row>8</xdr:row>
      <xdr:rowOff>247650</xdr:rowOff>
    </xdr:to>
    <xdr:sp macro="" textlink="">
      <xdr:nvSpPr>
        <xdr:cNvPr id="7719" name="Line 27">
          <a:extLst>
            <a:ext uri="{FF2B5EF4-FFF2-40B4-BE49-F238E27FC236}">
              <a16:creationId xmlns:a16="http://schemas.microsoft.com/office/drawing/2014/main" id="{00000000-0008-0000-0600-0000271E0000}"/>
            </a:ext>
          </a:extLst>
        </xdr:cNvPr>
        <xdr:cNvSpPr>
          <a:spLocks noChangeShapeType="1"/>
        </xdr:cNvSpPr>
      </xdr:nvSpPr>
      <xdr:spPr bwMode="auto">
        <a:xfrm flipH="1" flipV="1">
          <a:off x="6867525" y="2066925"/>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752475</xdr:colOff>
      <xdr:row>7</xdr:row>
      <xdr:rowOff>161925</xdr:rowOff>
    </xdr:from>
    <xdr:to>
      <xdr:col>10</xdr:col>
      <xdr:colOff>57150</xdr:colOff>
      <xdr:row>8</xdr:row>
      <xdr:rowOff>19050</xdr:rowOff>
    </xdr:to>
    <xdr:sp macro="" textlink="">
      <xdr:nvSpPr>
        <xdr:cNvPr id="7720" name="Line 28">
          <a:extLst>
            <a:ext uri="{FF2B5EF4-FFF2-40B4-BE49-F238E27FC236}">
              <a16:creationId xmlns:a16="http://schemas.microsoft.com/office/drawing/2014/main" id="{00000000-0008-0000-0600-0000281E0000}"/>
            </a:ext>
          </a:extLst>
        </xdr:cNvPr>
        <xdr:cNvSpPr>
          <a:spLocks noChangeShapeType="1"/>
        </xdr:cNvSpPr>
      </xdr:nvSpPr>
      <xdr:spPr bwMode="auto">
        <a:xfrm flipH="1" flipV="1">
          <a:off x="7515225" y="1905000"/>
          <a:ext cx="11430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19050</xdr:colOff>
      <xdr:row>6</xdr:row>
      <xdr:rowOff>104775</xdr:rowOff>
    </xdr:from>
    <xdr:to>
      <xdr:col>10</xdr:col>
      <xdr:colOff>704850</xdr:colOff>
      <xdr:row>7</xdr:row>
      <xdr:rowOff>190500</xdr:rowOff>
    </xdr:to>
    <xdr:sp macro="" textlink="">
      <xdr:nvSpPr>
        <xdr:cNvPr id="7721" name="Line 29">
          <a:extLst>
            <a:ext uri="{FF2B5EF4-FFF2-40B4-BE49-F238E27FC236}">
              <a16:creationId xmlns:a16="http://schemas.microsoft.com/office/drawing/2014/main" id="{00000000-0008-0000-0600-0000291E0000}"/>
            </a:ext>
          </a:extLst>
        </xdr:cNvPr>
        <xdr:cNvSpPr>
          <a:spLocks noChangeShapeType="1"/>
        </xdr:cNvSpPr>
      </xdr:nvSpPr>
      <xdr:spPr bwMode="auto">
        <a:xfrm flipV="1">
          <a:off x="7591425" y="1647825"/>
          <a:ext cx="685800" cy="285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228600</xdr:colOff>
      <xdr:row>6</xdr:row>
      <xdr:rowOff>133350</xdr:rowOff>
    </xdr:from>
    <xdr:to>
      <xdr:col>10</xdr:col>
      <xdr:colOff>485775</xdr:colOff>
      <xdr:row>7</xdr:row>
      <xdr:rowOff>76200</xdr:rowOff>
    </xdr:to>
    <xdr:pic>
      <xdr:nvPicPr>
        <xdr:cNvPr id="7722" name="Picture 30">
          <a:extLst>
            <a:ext uri="{FF2B5EF4-FFF2-40B4-BE49-F238E27FC236}">
              <a16:creationId xmlns:a16="http://schemas.microsoft.com/office/drawing/2014/main" id="{00000000-0008-0000-0600-00002A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7800975" y="1676400"/>
          <a:ext cx="257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295275</xdr:colOff>
      <xdr:row>8</xdr:row>
      <xdr:rowOff>0</xdr:rowOff>
    </xdr:from>
    <xdr:to>
      <xdr:col>10</xdr:col>
      <xdr:colOff>0</xdr:colOff>
      <xdr:row>8</xdr:row>
      <xdr:rowOff>209550</xdr:rowOff>
    </xdr:to>
    <xdr:sp macro="" textlink="">
      <xdr:nvSpPr>
        <xdr:cNvPr id="7723" name="Line 31">
          <a:extLst>
            <a:ext uri="{FF2B5EF4-FFF2-40B4-BE49-F238E27FC236}">
              <a16:creationId xmlns:a16="http://schemas.microsoft.com/office/drawing/2014/main" id="{00000000-0008-0000-0600-00002B1E0000}"/>
            </a:ext>
          </a:extLst>
        </xdr:cNvPr>
        <xdr:cNvSpPr>
          <a:spLocks noChangeShapeType="1"/>
        </xdr:cNvSpPr>
      </xdr:nvSpPr>
      <xdr:spPr bwMode="auto">
        <a:xfrm flipV="1">
          <a:off x="7058025" y="1943100"/>
          <a:ext cx="5143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342900</xdr:colOff>
      <xdr:row>7</xdr:row>
      <xdr:rowOff>180975</xdr:rowOff>
    </xdr:from>
    <xdr:to>
      <xdr:col>9</xdr:col>
      <xdr:colOff>695325</xdr:colOff>
      <xdr:row>8</xdr:row>
      <xdr:rowOff>171450</xdr:rowOff>
    </xdr:to>
    <xdr:pic>
      <xdr:nvPicPr>
        <xdr:cNvPr id="7724" name="Picture 32">
          <a:extLst>
            <a:ext uri="{FF2B5EF4-FFF2-40B4-BE49-F238E27FC236}">
              <a16:creationId xmlns:a16="http://schemas.microsoft.com/office/drawing/2014/main" id="{00000000-0008-0000-0600-00002C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35668">
          <a:off x="7105650" y="192405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133350</xdr:colOff>
      <xdr:row>6</xdr:row>
      <xdr:rowOff>28575</xdr:rowOff>
    </xdr:from>
    <xdr:to>
      <xdr:col>10</xdr:col>
      <xdr:colOff>523875</xdr:colOff>
      <xdr:row>8</xdr:row>
      <xdr:rowOff>123825</xdr:rowOff>
    </xdr:to>
    <xdr:sp macro="" textlink="">
      <xdr:nvSpPr>
        <xdr:cNvPr id="7725" name="Line 33">
          <a:extLst>
            <a:ext uri="{FF2B5EF4-FFF2-40B4-BE49-F238E27FC236}">
              <a16:creationId xmlns:a16="http://schemas.microsoft.com/office/drawing/2014/main" id="{00000000-0008-0000-0600-00002D1E0000}"/>
            </a:ext>
          </a:extLst>
        </xdr:cNvPr>
        <xdr:cNvSpPr>
          <a:spLocks noChangeShapeType="1"/>
        </xdr:cNvSpPr>
      </xdr:nvSpPr>
      <xdr:spPr bwMode="auto">
        <a:xfrm flipV="1">
          <a:off x="6896100" y="1571625"/>
          <a:ext cx="1200150" cy="495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561975</xdr:colOff>
      <xdr:row>6</xdr:row>
      <xdr:rowOff>95250</xdr:rowOff>
    </xdr:from>
    <xdr:to>
      <xdr:col>10</xdr:col>
      <xdr:colOff>123825</xdr:colOff>
      <xdr:row>7</xdr:row>
      <xdr:rowOff>142875</xdr:rowOff>
    </xdr:to>
    <xdr:pic>
      <xdr:nvPicPr>
        <xdr:cNvPr id="7726" name="Picture 34">
          <a:extLst>
            <a:ext uri="{FF2B5EF4-FFF2-40B4-BE49-F238E27FC236}">
              <a16:creationId xmlns:a16="http://schemas.microsoft.com/office/drawing/2014/main" id="{00000000-0008-0000-0600-00002E1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63783" t="35115" r="28145" b="57150"/>
        <a:stretch>
          <a:fillRect/>
        </a:stretch>
      </xdr:blipFill>
      <xdr:spPr bwMode="auto">
        <a:xfrm rot="-1370020">
          <a:off x="7324725" y="1638300"/>
          <a:ext cx="3714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6</xdr:row>
      <xdr:rowOff>66675</xdr:rowOff>
    </xdr:from>
    <xdr:to>
      <xdr:col>11</xdr:col>
      <xdr:colOff>114300</xdr:colOff>
      <xdr:row>6</xdr:row>
      <xdr:rowOff>123825</xdr:rowOff>
    </xdr:to>
    <xdr:sp macro="" textlink="">
      <xdr:nvSpPr>
        <xdr:cNvPr id="7727" name="Line 35">
          <a:extLst>
            <a:ext uri="{FF2B5EF4-FFF2-40B4-BE49-F238E27FC236}">
              <a16:creationId xmlns:a16="http://schemas.microsoft.com/office/drawing/2014/main" id="{00000000-0008-0000-0600-00002F1E0000}"/>
            </a:ext>
          </a:extLst>
        </xdr:cNvPr>
        <xdr:cNvSpPr>
          <a:spLocks noChangeShapeType="1"/>
        </xdr:cNvSpPr>
      </xdr:nvSpPr>
      <xdr:spPr bwMode="auto">
        <a:xfrm flipH="1">
          <a:off x="8382000" y="1609725"/>
          <a:ext cx="11430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581025</xdr:colOff>
      <xdr:row>8</xdr:row>
      <xdr:rowOff>257175</xdr:rowOff>
    </xdr:from>
    <xdr:to>
      <xdr:col>12</xdr:col>
      <xdr:colOff>695325</xdr:colOff>
      <xdr:row>8</xdr:row>
      <xdr:rowOff>314325</xdr:rowOff>
    </xdr:to>
    <xdr:sp macro="" textlink="">
      <xdr:nvSpPr>
        <xdr:cNvPr id="7728" name="Line 36">
          <a:extLst>
            <a:ext uri="{FF2B5EF4-FFF2-40B4-BE49-F238E27FC236}">
              <a16:creationId xmlns:a16="http://schemas.microsoft.com/office/drawing/2014/main" id="{00000000-0008-0000-0600-0000301E0000}"/>
            </a:ext>
          </a:extLst>
        </xdr:cNvPr>
        <xdr:cNvSpPr>
          <a:spLocks noChangeShapeType="1"/>
        </xdr:cNvSpPr>
      </xdr:nvSpPr>
      <xdr:spPr bwMode="auto">
        <a:xfrm flipH="1">
          <a:off x="9772650" y="2200275"/>
          <a:ext cx="11430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47625</xdr:colOff>
      <xdr:row>6</xdr:row>
      <xdr:rowOff>104775</xdr:rowOff>
    </xdr:from>
    <xdr:to>
      <xdr:col>12</xdr:col>
      <xdr:colOff>619125</xdr:colOff>
      <xdr:row>8</xdr:row>
      <xdr:rowOff>276225</xdr:rowOff>
    </xdr:to>
    <xdr:sp macro="" textlink="">
      <xdr:nvSpPr>
        <xdr:cNvPr id="7729" name="Line 37">
          <a:extLst>
            <a:ext uri="{FF2B5EF4-FFF2-40B4-BE49-F238E27FC236}">
              <a16:creationId xmlns:a16="http://schemas.microsoft.com/office/drawing/2014/main" id="{00000000-0008-0000-0600-0000311E0000}"/>
            </a:ext>
          </a:extLst>
        </xdr:cNvPr>
        <xdr:cNvSpPr>
          <a:spLocks noChangeShapeType="1"/>
        </xdr:cNvSpPr>
      </xdr:nvSpPr>
      <xdr:spPr bwMode="auto">
        <a:xfrm>
          <a:off x="8429625" y="1647825"/>
          <a:ext cx="1381125" cy="571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11</xdr:col>
      <xdr:colOff>209550</xdr:colOff>
      <xdr:row>7</xdr:row>
      <xdr:rowOff>66675</xdr:rowOff>
    </xdr:from>
    <xdr:to>
      <xdr:col>12</xdr:col>
      <xdr:colOff>495300</xdr:colOff>
      <xdr:row>8</xdr:row>
      <xdr:rowOff>19050</xdr:rowOff>
    </xdr:to>
    <xdr:pic>
      <xdr:nvPicPr>
        <xdr:cNvPr id="7730" name="Picture 38">
          <a:extLst>
            <a:ext uri="{FF2B5EF4-FFF2-40B4-BE49-F238E27FC236}">
              <a16:creationId xmlns:a16="http://schemas.microsoft.com/office/drawing/2014/main" id="{00000000-0008-0000-0600-000032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8591550" y="1809750"/>
          <a:ext cx="1095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581025</xdr:colOff>
      <xdr:row>8</xdr:row>
      <xdr:rowOff>342900</xdr:rowOff>
    </xdr:from>
    <xdr:to>
      <xdr:col>12</xdr:col>
      <xdr:colOff>781050</xdr:colOff>
      <xdr:row>8</xdr:row>
      <xdr:rowOff>428625</xdr:rowOff>
    </xdr:to>
    <xdr:sp macro="" textlink="">
      <xdr:nvSpPr>
        <xdr:cNvPr id="7731" name="Line 39">
          <a:extLst>
            <a:ext uri="{FF2B5EF4-FFF2-40B4-BE49-F238E27FC236}">
              <a16:creationId xmlns:a16="http://schemas.microsoft.com/office/drawing/2014/main" id="{00000000-0008-0000-0600-0000331E0000}"/>
            </a:ext>
          </a:extLst>
        </xdr:cNvPr>
        <xdr:cNvSpPr>
          <a:spLocks noChangeShapeType="1"/>
        </xdr:cNvSpPr>
      </xdr:nvSpPr>
      <xdr:spPr bwMode="auto">
        <a:xfrm flipH="1" flipV="1">
          <a:off x="9772650" y="2286000"/>
          <a:ext cx="2000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47625</xdr:colOff>
      <xdr:row>8</xdr:row>
      <xdr:rowOff>561975</xdr:rowOff>
    </xdr:from>
    <xdr:to>
      <xdr:col>12</xdr:col>
      <xdr:colOff>257175</xdr:colOff>
      <xdr:row>8</xdr:row>
      <xdr:rowOff>666750</xdr:rowOff>
    </xdr:to>
    <xdr:sp macro="" textlink="">
      <xdr:nvSpPr>
        <xdr:cNvPr id="7732" name="Line 40">
          <a:extLst>
            <a:ext uri="{FF2B5EF4-FFF2-40B4-BE49-F238E27FC236}">
              <a16:creationId xmlns:a16="http://schemas.microsoft.com/office/drawing/2014/main" id="{00000000-0008-0000-0600-0000341E0000}"/>
            </a:ext>
          </a:extLst>
        </xdr:cNvPr>
        <xdr:cNvSpPr>
          <a:spLocks noChangeShapeType="1"/>
        </xdr:cNvSpPr>
      </xdr:nvSpPr>
      <xdr:spPr bwMode="auto">
        <a:xfrm flipH="1" flipV="1">
          <a:off x="9239250" y="2505075"/>
          <a:ext cx="2095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238125</xdr:colOff>
      <xdr:row>8</xdr:row>
      <xdr:rowOff>419100</xdr:rowOff>
    </xdr:from>
    <xdr:to>
      <xdr:col>12</xdr:col>
      <xdr:colOff>771525</xdr:colOff>
      <xdr:row>8</xdr:row>
      <xdr:rowOff>638175</xdr:rowOff>
    </xdr:to>
    <xdr:sp macro="" textlink="">
      <xdr:nvSpPr>
        <xdr:cNvPr id="7733" name="Line 41">
          <a:extLst>
            <a:ext uri="{FF2B5EF4-FFF2-40B4-BE49-F238E27FC236}">
              <a16:creationId xmlns:a16="http://schemas.microsoft.com/office/drawing/2014/main" id="{00000000-0008-0000-0600-0000351E0000}"/>
            </a:ext>
          </a:extLst>
        </xdr:cNvPr>
        <xdr:cNvSpPr>
          <a:spLocks noChangeShapeType="1"/>
        </xdr:cNvSpPr>
      </xdr:nvSpPr>
      <xdr:spPr bwMode="auto">
        <a:xfrm flipV="1">
          <a:off x="9429750" y="2362200"/>
          <a:ext cx="533400"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295275</xdr:colOff>
      <xdr:row>8</xdr:row>
      <xdr:rowOff>400050</xdr:rowOff>
    </xdr:from>
    <xdr:to>
      <xdr:col>12</xdr:col>
      <xdr:colOff>647700</xdr:colOff>
      <xdr:row>8</xdr:row>
      <xdr:rowOff>590550</xdr:rowOff>
    </xdr:to>
    <xdr:pic>
      <xdr:nvPicPr>
        <xdr:cNvPr id="7734" name="Picture 42">
          <a:extLst>
            <a:ext uri="{FF2B5EF4-FFF2-40B4-BE49-F238E27FC236}">
              <a16:creationId xmlns:a16="http://schemas.microsoft.com/office/drawing/2014/main" id="{00000000-0008-0000-0600-000036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66637">
          <a:off x="9486900" y="234315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114300</xdr:colOff>
      <xdr:row>8</xdr:row>
      <xdr:rowOff>276225</xdr:rowOff>
    </xdr:from>
    <xdr:to>
      <xdr:col>9</xdr:col>
      <xdr:colOff>352425</xdr:colOff>
      <xdr:row>8</xdr:row>
      <xdr:rowOff>371475</xdr:rowOff>
    </xdr:to>
    <xdr:sp macro="" textlink="">
      <xdr:nvSpPr>
        <xdr:cNvPr id="7735" name="Line 43">
          <a:extLst>
            <a:ext uri="{FF2B5EF4-FFF2-40B4-BE49-F238E27FC236}">
              <a16:creationId xmlns:a16="http://schemas.microsoft.com/office/drawing/2014/main" id="{00000000-0008-0000-0600-0000371E0000}"/>
            </a:ext>
          </a:extLst>
        </xdr:cNvPr>
        <xdr:cNvSpPr>
          <a:spLocks noChangeShapeType="1"/>
        </xdr:cNvSpPr>
      </xdr:nvSpPr>
      <xdr:spPr bwMode="auto">
        <a:xfrm flipH="1">
          <a:off x="6877050" y="2219325"/>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590550</xdr:colOff>
      <xdr:row>8</xdr:row>
      <xdr:rowOff>476250</xdr:rowOff>
    </xdr:from>
    <xdr:to>
      <xdr:col>10</xdr:col>
      <xdr:colOff>28575</xdr:colOff>
      <xdr:row>8</xdr:row>
      <xdr:rowOff>581025</xdr:rowOff>
    </xdr:to>
    <xdr:sp macro="" textlink="">
      <xdr:nvSpPr>
        <xdr:cNvPr id="7736" name="Line 44">
          <a:extLst>
            <a:ext uri="{FF2B5EF4-FFF2-40B4-BE49-F238E27FC236}">
              <a16:creationId xmlns:a16="http://schemas.microsoft.com/office/drawing/2014/main" id="{00000000-0008-0000-0600-0000381E0000}"/>
            </a:ext>
          </a:extLst>
        </xdr:cNvPr>
        <xdr:cNvSpPr>
          <a:spLocks noChangeShapeType="1"/>
        </xdr:cNvSpPr>
      </xdr:nvSpPr>
      <xdr:spPr bwMode="auto">
        <a:xfrm flipH="1">
          <a:off x="7353300" y="2419350"/>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133350</xdr:colOff>
      <xdr:row>8</xdr:row>
      <xdr:rowOff>361950</xdr:rowOff>
    </xdr:from>
    <xdr:to>
      <xdr:col>9</xdr:col>
      <xdr:colOff>581025</xdr:colOff>
      <xdr:row>8</xdr:row>
      <xdr:rowOff>571500</xdr:rowOff>
    </xdr:to>
    <xdr:sp macro="" textlink="">
      <xdr:nvSpPr>
        <xdr:cNvPr id="7737" name="Line 45">
          <a:extLst>
            <a:ext uri="{FF2B5EF4-FFF2-40B4-BE49-F238E27FC236}">
              <a16:creationId xmlns:a16="http://schemas.microsoft.com/office/drawing/2014/main" id="{00000000-0008-0000-0600-0000391E0000}"/>
            </a:ext>
          </a:extLst>
        </xdr:cNvPr>
        <xdr:cNvSpPr>
          <a:spLocks noChangeShapeType="1"/>
        </xdr:cNvSpPr>
      </xdr:nvSpPr>
      <xdr:spPr bwMode="auto">
        <a:xfrm>
          <a:off x="6896100" y="2305050"/>
          <a:ext cx="4476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190500</xdr:colOff>
      <xdr:row>8</xdr:row>
      <xdr:rowOff>285750</xdr:rowOff>
    </xdr:from>
    <xdr:to>
      <xdr:col>9</xdr:col>
      <xdr:colOff>571500</xdr:colOff>
      <xdr:row>8</xdr:row>
      <xdr:rowOff>514350</xdr:rowOff>
    </xdr:to>
    <xdr:pic>
      <xdr:nvPicPr>
        <xdr:cNvPr id="7738" name="Picture 46">
          <a:extLst>
            <a:ext uri="{FF2B5EF4-FFF2-40B4-BE49-F238E27FC236}">
              <a16:creationId xmlns:a16="http://schemas.microsoft.com/office/drawing/2014/main" id="{00000000-0008-0000-0600-00003A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6953250" y="222885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742950</xdr:colOff>
      <xdr:row>7</xdr:row>
      <xdr:rowOff>57150</xdr:rowOff>
    </xdr:from>
    <xdr:to>
      <xdr:col>11</xdr:col>
      <xdr:colOff>123825</xdr:colOff>
      <xdr:row>8</xdr:row>
      <xdr:rowOff>66675</xdr:rowOff>
    </xdr:to>
    <xdr:pic>
      <xdr:nvPicPr>
        <xdr:cNvPr id="7739" name="Picture 47">
          <a:extLst>
            <a:ext uri="{FF2B5EF4-FFF2-40B4-BE49-F238E27FC236}">
              <a16:creationId xmlns:a16="http://schemas.microsoft.com/office/drawing/2014/main" id="{00000000-0008-0000-0600-00003B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8315325" y="18002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762000</xdr:colOff>
      <xdr:row>8</xdr:row>
      <xdr:rowOff>104775</xdr:rowOff>
    </xdr:from>
    <xdr:to>
      <xdr:col>10</xdr:col>
      <xdr:colOff>161925</xdr:colOff>
      <xdr:row>8</xdr:row>
      <xdr:rowOff>466725</xdr:rowOff>
    </xdr:to>
    <xdr:pic>
      <xdr:nvPicPr>
        <xdr:cNvPr id="7740" name="Picture 48">
          <a:extLst>
            <a:ext uri="{FF2B5EF4-FFF2-40B4-BE49-F238E27FC236}">
              <a16:creationId xmlns:a16="http://schemas.microsoft.com/office/drawing/2014/main" id="{00000000-0008-0000-0600-00003C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7524750" y="2047875"/>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180002</xdr:colOff>
      <xdr:row>8</xdr:row>
      <xdr:rowOff>605043</xdr:rowOff>
    </xdr:from>
    <xdr:to>
      <xdr:col>4</xdr:col>
      <xdr:colOff>682630</xdr:colOff>
      <xdr:row>14</xdr:row>
      <xdr:rowOff>96594</xdr:rowOff>
    </xdr:to>
    <xdr:pic>
      <xdr:nvPicPr>
        <xdr:cNvPr id="7741" name="Picture 446">
          <a:extLst>
            <a:ext uri="{FF2B5EF4-FFF2-40B4-BE49-F238E27FC236}">
              <a16:creationId xmlns:a16="http://schemas.microsoft.com/office/drawing/2014/main" id="{00000000-0008-0000-0600-00003D1E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17276" t="37207" r="56764" b="34595"/>
        <a:stretch>
          <a:fillRect/>
        </a:stretch>
      </xdr:blipFill>
      <xdr:spPr bwMode="auto">
        <a:xfrm>
          <a:off x="370502" y="2541793"/>
          <a:ext cx="2931503" cy="222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161925</xdr:colOff>
      <xdr:row>24</xdr:row>
      <xdr:rowOff>941181</xdr:rowOff>
    </xdr:from>
    <xdr:to>
      <xdr:col>4</xdr:col>
      <xdr:colOff>733425</xdr:colOff>
      <xdr:row>32</xdr:row>
      <xdr:rowOff>95251</xdr:rowOff>
    </xdr:to>
    <xdr:pic>
      <xdr:nvPicPr>
        <xdr:cNvPr id="7742" name="Picture 447">
          <a:extLst>
            <a:ext uri="{FF2B5EF4-FFF2-40B4-BE49-F238E27FC236}">
              <a16:creationId xmlns:a16="http://schemas.microsoft.com/office/drawing/2014/main" id="{00000000-0008-0000-0600-00003E1E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l="54570" t="57964" r="18831" b="13707"/>
        <a:stretch>
          <a:fillRect/>
        </a:stretch>
      </xdr:blipFill>
      <xdr:spPr bwMode="auto">
        <a:xfrm>
          <a:off x="352425" y="7742031"/>
          <a:ext cx="3000375" cy="22306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152400</xdr:colOff>
      <xdr:row>8</xdr:row>
      <xdr:rowOff>219075</xdr:rowOff>
    </xdr:from>
    <xdr:to>
      <xdr:col>5</xdr:col>
      <xdr:colOff>390525</xdr:colOff>
      <xdr:row>8</xdr:row>
      <xdr:rowOff>314325</xdr:rowOff>
    </xdr:to>
    <xdr:sp macro="" textlink="">
      <xdr:nvSpPr>
        <xdr:cNvPr id="7751" name="Line 456">
          <a:extLst>
            <a:ext uri="{FF2B5EF4-FFF2-40B4-BE49-F238E27FC236}">
              <a16:creationId xmlns:a16="http://schemas.microsoft.com/office/drawing/2014/main" id="{00000000-0008-0000-0600-0000471E0000}"/>
            </a:ext>
          </a:extLst>
        </xdr:cNvPr>
        <xdr:cNvSpPr>
          <a:spLocks noChangeShapeType="1"/>
        </xdr:cNvSpPr>
      </xdr:nvSpPr>
      <xdr:spPr bwMode="auto">
        <a:xfrm flipH="1">
          <a:off x="3629025" y="2162175"/>
          <a:ext cx="2381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63647</xdr:colOff>
      <xdr:row>8</xdr:row>
      <xdr:rowOff>1152155</xdr:rowOff>
    </xdr:from>
    <xdr:to>
      <xdr:col>1</xdr:col>
      <xdr:colOff>646074</xdr:colOff>
      <xdr:row>8</xdr:row>
      <xdr:rowOff>1388138</xdr:rowOff>
    </xdr:to>
    <xdr:sp macro="" textlink="">
      <xdr:nvSpPr>
        <xdr:cNvPr id="7753" name="Line 459">
          <a:extLst>
            <a:ext uri="{FF2B5EF4-FFF2-40B4-BE49-F238E27FC236}">
              <a16:creationId xmlns:a16="http://schemas.microsoft.com/office/drawing/2014/main" id="{00000000-0008-0000-0600-0000491E0000}"/>
            </a:ext>
          </a:extLst>
        </xdr:cNvPr>
        <xdr:cNvSpPr>
          <a:spLocks noChangeShapeType="1"/>
        </xdr:cNvSpPr>
      </xdr:nvSpPr>
      <xdr:spPr bwMode="auto">
        <a:xfrm>
          <a:off x="255624" y="3094074"/>
          <a:ext cx="582427" cy="235983"/>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485775</xdr:colOff>
      <xdr:row>6</xdr:row>
      <xdr:rowOff>104775</xdr:rowOff>
    </xdr:from>
    <xdr:to>
      <xdr:col>5</xdr:col>
      <xdr:colOff>790575</xdr:colOff>
      <xdr:row>7</xdr:row>
      <xdr:rowOff>85725</xdr:rowOff>
    </xdr:to>
    <xdr:pic>
      <xdr:nvPicPr>
        <xdr:cNvPr id="7778" name="Picture 516">
          <a:extLst>
            <a:ext uri="{FF2B5EF4-FFF2-40B4-BE49-F238E27FC236}">
              <a16:creationId xmlns:a16="http://schemas.microsoft.com/office/drawing/2014/main" id="{00000000-0008-0000-0600-000062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51385" r="66521" b="41754"/>
        <a:stretch>
          <a:fillRect/>
        </a:stretch>
      </xdr:blipFill>
      <xdr:spPr bwMode="auto">
        <a:xfrm rot="-1358918">
          <a:off x="3962400" y="1647825"/>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200025</xdr:colOff>
      <xdr:row>6</xdr:row>
      <xdr:rowOff>38100</xdr:rowOff>
    </xdr:from>
    <xdr:to>
      <xdr:col>14</xdr:col>
      <xdr:colOff>447675</xdr:colOff>
      <xdr:row>6</xdr:row>
      <xdr:rowOff>161925</xdr:rowOff>
    </xdr:to>
    <xdr:sp macro="" textlink="">
      <xdr:nvSpPr>
        <xdr:cNvPr id="7779" name="Line 613">
          <a:extLst>
            <a:ext uri="{FF2B5EF4-FFF2-40B4-BE49-F238E27FC236}">
              <a16:creationId xmlns:a16="http://schemas.microsoft.com/office/drawing/2014/main" id="{00000000-0008-0000-0600-0000631E0000}"/>
            </a:ext>
          </a:extLst>
        </xdr:cNvPr>
        <xdr:cNvSpPr>
          <a:spLocks noChangeShapeType="1"/>
        </xdr:cNvSpPr>
      </xdr:nvSpPr>
      <xdr:spPr bwMode="auto">
        <a:xfrm flipH="1" flipV="1">
          <a:off x="11058525" y="1581150"/>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28575</xdr:colOff>
      <xdr:row>8</xdr:row>
      <xdr:rowOff>66675</xdr:rowOff>
    </xdr:from>
    <xdr:to>
      <xdr:col>13</xdr:col>
      <xdr:colOff>257175</xdr:colOff>
      <xdr:row>8</xdr:row>
      <xdr:rowOff>180975</xdr:rowOff>
    </xdr:to>
    <xdr:sp macro="" textlink="">
      <xdr:nvSpPr>
        <xdr:cNvPr id="7780" name="Line 614">
          <a:extLst>
            <a:ext uri="{FF2B5EF4-FFF2-40B4-BE49-F238E27FC236}">
              <a16:creationId xmlns:a16="http://schemas.microsoft.com/office/drawing/2014/main" id="{00000000-0008-0000-0600-0000641E0000}"/>
            </a:ext>
          </a:extLst>
        </xdr:cNvPr>
        <xdr:cNvSpPr>
          <a:spLocks noChangeShapeType="1"/>
        </xdr:cNvSpPr>
      </xdr:nvSpPr>
      <xdr:spPr bwMode="auto">
        <a:xfrm flipH="1" flipV="1">
          <a:off x="10077450" y="2009775"/>
          <a:ext cx="22860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561975</xdr:colOff>
      <xdr:row>6</xdr:row>
      <xdr:rowOff>142875</xdr:rowOff>
    </xdr:from>
    <xdr:to>
      <xdr:col>14</xdr:col>
      <xdr:colOff>390525</xdr:colOff>
      <xdr:row>8</xdr:row>
      <xdr:rowOff>9525</xdr:rowOff>
    </xdr:to>
    <xdr:sp macro="" textlink="">
      <xdr:nvSpPr>
        <xdr:cNvPr id="7781" name="Line 615">
          <a:extLst>
            <a:ext uri="{FF2B5EF4-FFF2-40B4-BE49-F238E27FC236}">
              <a16:creationId xmlns:a16="http://schemas.microsoft.com/office/drawing/2014/main" id="{00000000-0008-0000-0600-0000651E0000}"/>
            </a:ext>
          </a:extLst>
        </xdr:cNvPr>
        <xdr:cNvSpPr>
          <a:spLocks noChangeShapeType="1"/>
        </xdr:cNvSpPr>
      </xdr:nvSpPr>
      <xdr:spPr bwMode="auto">
        <a:xfrm flipV="1">
          <a:off x="10610850" y="1685925"/>
          <a:ext cx="638175" cy="2667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742950</xdr:colOff>
      <xdr:row>6</xdr:row>
      <xdr:rowOff>161925</xdr:rowOff>
    </xdr:from>
    <xdr:to>
      <xdr:col>14</xdr:col>
      <xdr:colOff>190500</xdr:colOff>
      <xdr:row>7</xdr:row>
      <xdr:rowOff>104775</xdr:rowOff>
    </xdr:to>
    <xdr:pic>
      <xdr:nvPicPr>
        <xdr:cNvPr id="7782" name="Picture 616">
          <a:extLst>
            <a:ext uri="{FF2B5EF4-FFF2-40B4-BE49-F238E27FC236}">
              <a16:creationId xmlns:a16="http://schemas.microsoft.com/office/drawing/2014/main" id="{00000000-0008-0000-0600-000066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10791825" y="1704975"/>
          <a:ext cx="257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152400</xdr:colOff>
      <xdr:row>7</xdr:row>
      <xdr:rowOff>142875</xdr:rowOff>
    </xdr:from>
    <xdr:to>
      <xdr:col>13</xdr:col>
      <xdr:colOff>542925</xdr:colOff>
      <xdr:row>8</xdr:row>
      <xdr:rowOff>142875</xdr:rowOff>
    </xdr:to>
    <xdr:pic>
      <xdr:nvPicPr>
        <xdr:cNvPr id="7783" name="Picture 617">
          <a:extLst>
            <a:ext uri="{FF2B5EF4-FFF2-40B4-BE49-F238E27FC236}">
              <a16:creationId xmlns:a16="http://schemas.microsoft.com/office/drawing/2014/main" id="{00000000-0008-0000-0600-000067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10201275" y="1885950"/>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57150</xdr:colOff>
      <xdr:row>6</xdr:row>
      <xdr:rowOff>57150</xdr:rowOff>
    </xdr:from>
    <xdr:to>
      <xdr:col>14</xdr:col>
      <xdr:colOff>238125</xdr:colOff>
      <xdr:row>8</xdr:row>
      <xdr:rowOff>66675</xdr:rowOff>
    </xdr:to>
    <xdr:sp macro="" textlink="">
      <xdr:nvSpPr>
        <xdr:cNvPr id="7784" name="Line 618">
          <a:extLst>
            <a:ext uri="{FF2B5EF4-FFF2-40B4-BE49-F238E27FC236}">
              <a16:creationId xmlns:a16="http://schemas.microsoft.com/office/drawing/2014/main" id="{00000000-0008-0000-0600-0000681E0000}"/>
            </a:ext>
          </a:extLst>
        </xdr:cNvPr>
        <xdr:cNvSpPr>
          <a:spLocks noChangeShapeType="1"/>
        </xdr:cNvSpPr>
      </xdr:nvSpPr>
      <xdr:spPr bwMode="auto">
        <a:xfrm flipV="1">
          <a:off x="10106025" y="1600200"/>
          <a:ext cx="990600" cy="4095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409575</xdr:colOff>
      <xdr:row>6</xdr:row>
      <xdr:rowOff>123825</xdr:rowOff>
    </xdr:from>
    <xdr:to>
      <xdr:col>13</xdr:col>
      <xdr:colOff>714375</xdr:colOff>
      <xdr:row>7</xdr:row>
      <xdr:rowOff>104775</xdr:rowOff>
    </xdr:to>
    <xdr:pic>
      <xdr:nvPicPr>
        <xdr:cNvPr id="7785" name="Picture 619">
          <a:extLst>
            <a:ext uri="{FF2B5EF4-FFF2-40B4-BE49-F238E27FC236}">
              <a16:creationId xmlns:a16="http://schemas.microsoft.com/office/drawing/2014/main" id="{00000000-0008-0000-0600-000069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51385" r="66521" b="41754"/>
        <a:stretch>
          <a:fillRect/>
        </a:stretch>
      </xdr:blipFill>
      <xdr:spPr bwMode="auto">
        <a:xfrm rot="-1358918">
          <a:off x="10458450" y="1666875"/>
          <a:ext cx="3048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495300</xdr:colOff>
      <xdr:row>7</xdr:row>
      <xdr:rowOff>180975</xdr:rowOff>
    </xdr:from>
    <xdr:to>
      <xdr:col>13</xdr:col>
      <xdr:colOff>609600</xdr:colOff>
      <xdr:row>8</xdr:row>
      <xdr:rowOff>38100</xdr:rowOff>
    </xdr:to>
    <xdr:sp macro="" textlink="">
      <xdr:nvSpPr>
        <xdr:cNvPr id="7786" name="Line 620">
          <a:extLst>
            <a:ext uri="{FF2B5EF4-FFF2-40B4-BE49-F238E27FC236}">
              <a16:creationId xmlns:a16="http://schemas.microsoft.com/office/drawing/2014/main" id="{00000000-0008-0000-0600-00006A1E0000}"/>
            </a:ext>
          </a:extLst>
        </xdr:cNvPr>
        <xdr:cNvSpPr>
          <a:spLocks noChangeShapeType="1"/>
        </xdr:cNvSpPr>
      </xdr:nvSpPr>
      <xdr:spPr bwMode="auto">
        <a:xfrm flipH="1" flipV="1">
          <a:off x="10544175" y="1924050"/>
          <a:ext cx="11430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228600</xdr:colOff>
      <xdr:row>8</xdr:row>
      <xdr:rowOff>19050</xdr:rowOff>
    </xdr:from>
    <xdr:to>
      <xdr:col>13</xdr:col>
      <xdr:colOff>552450</xdr:colOff>
      <xdr:row>8</xdr:row>
      <xdr:rowOff>152400</xdr:rowOff>
    </xdr:to>
    <xdr:sp macro="" textlink="">
      <xdr:nvSpPr>
        <xdr:cNvPr id="7787" name="Line 621">
          <a:extLst>
            <a:ext uri="{FF2B5EF4-FFF2-40B4-BE49-F238E27FC236}">
              <a16:creationId xmlns:a16="http://schemas.microsoft.com/office/drawing/2014/main" id="{00000000-0008-0000-0600-00006B1E0000}"/>
            </a:ext>
          </a:extLst>
        </xdr:cNvPr>
        <xdr:cNvSpPr>
          <a:spLocks noChangeShapeType="1"/>
        </xdr:cNvSpPr>
      </xdr:nvSpPr>
      <xdr:spPr bwMode="auto">
        <a:xfrm flipV="1">
          <a:off x="10277475" y="1962150"/>
          <a:ext cx="323850" cy="133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485775</xdr:colOff>
      <xdr:row>6</xdr:row>
      <xdr:rowOff>47625</xdr:rowOff>
    </xdr:from>
    <xdr:to>
      <xdr:col>14</xdr:col>
      <xdr:colOff>733425</xdr:colOff>
      <xdr:row>6</xdr:row>
      <xdr:rowOff>161925</xdr:rowOff>
    </xdr:to>
    <xdr:sp macro="" textlink="">
      <xdr:nvSpPr>
        <xdr:cNvPr id="7788" name="Line 622">
          <a:extLst>
            <a:ext uri="{FF2B5EF4-FFF2-40B4-BE49-F238E27FC236}">
              <a16:creationId xmlns:a16="http://schemas.microsoft.com/office/drawing/2014/main" id="{00000000-0008-0000-0600-00006C1E0000}"/>
            </a:ext>
          </a:extLst>
        </xdr:cNvPr>
        <xdr:cNvSpPr>
          <a:spLocks noChangeShapeType="1"/>
        </xdr:cNvSpPr>
      </xdr:nvSpPr>
      <xdr:spPr bwMode="auto">
        <a:xfrm flipH="1">
          <a:off x="11344275" y="1590675"/>
          <a:ext cx="24765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514350</xdr:colOff>
      <xdr:row>8</xdr:row>
      <xdr:rowOff>323850</xdr:rowOff>
    </xdr:from>
    <xdr:to>
      <xdr:col>16</xdr:col>
      <xdr:colOff>771525</xdr:colOff>
      <xdr:row>8</xdr:row>
      <xdr:rowOff>457200</xdr:rowOff>
    </xdr:to>
    <xdr:sp macro="" textlink="">
      <xdr:nvSpPr>
        <xdr:cNvPr id="7789" name="Line 623">
          <a:extLst>
            <a:ext uri="{FF2B5EF4-FFF2-40B4-BE49-F238E27FC236}">
              <a16:creationId xmlns:a16="http://schemas.microsoft.com/office/drawing/2014/main" id="{00000000-0008-0000-0600-00006D1E0000}"/>
            </a:ext>
          </a:extLst>
        </xdr:cNvPr>
        <xdr:cNvSpPr>
          <a:spLocks noChangeShapeType="1"/>
        </xdr:cNvSpPr>
      </xdr:nvSpPr>
      <xdr:spPr bwMode="auto">
        <a:xfrm flipH="1">
          <a:off x="13001625" y="2266950"/>
          <a:ext cx="257175"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190500</xdr:colOff>
      <xdr:row>8</xdr:row>
      <xdr:rowOff>257175</xdr:rowOff>
    </xdr:from>
    <xdr:to>
      <xdr:col>16</xdr:col>
      <xdr:colOff>304800</xdr:colOff>
      <xdr:row>8</xdr:row>
      <xdr:rowOff>323850</xdr:rowOff>
    </xdr:to>
    <xdr:sp macro="" textlink="">
      <xdr:nvSpPr>
        <xdr:cNvPr id="7790" name="Line 624">
          <a:extLst>
            <a:ext uri="{FF2B5EF4-FFF2-40B4-BE49-F238E27FC236}">
              <a16:creationId xmlns:a16="http://schemas.microsoft.com/office/drawing/2014/main" id="{00000000-0008-0000-0600-00006E1E0000}"/>
            </a:ext>
          </a:extLst>
        </xdr:cNvPr>
        <xdr:cNvSpPr>
          <a:spLocks noChangeShapeType="1"/>
        </xdr:cNvSpPr>
      </xdr:nvSpPr>
      <xdr:spPr bwMode="auto">
        <a:xfrm flipH="1">
          <a:off x="12677775" y="2200275"/>
          <a:ext cx="1143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533400</xdr:colOff>
      <xdr:row>6</xdr:row>
      <xdr:rowOff>152400</xdr:rowOff>
    </xdr:from>
    <xdr:to>
      <xdr:col>16</xdr:col>
      <xdr:colOff>209550</xdr:colOff>
      <xdr:row>8</xdr:row>
      <xdr:rowOff>285750</xdr:rowOff>
    </xdr:to>
    <xdr:sp macro="" textlink="">
      <xdr:nvSpPr>
        <xdr:cNvPr id="7791" name="Line 625">
          <a:extLst>
            <a:ext uri="{FF2B5EF4-FFF2-40B4-BE49-F238E27FC236}">
              <a16:creationId xmlns:a16="http://schemas.microsoft.com/office/drawing/2014/main" id="{00000000-0008-0000-0600-00006F1E0000}"/>
            </a:ext>
          </a:extLst>
        </xdr:cNvPr>
        <xdr:cNvSpPr>
          <a:spLocks noChangeShapeType="1"/>
        </xdr:cNvSpPr>
      </xdr:nvSpPr>
      <xdr:spPr bwMode="auto">
        <a:xfrm>
          <a:off x="11391900" y="1695450"/>
          <a:ext cx="1304925" cy="533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714375</xdr:colOff>
      <xdr:row>7</xdr:row>
      <xdr:rowOff>123825</xdr:rowOff>
    </xdr:from>
    <xdr:to>
      <xdr:col>16</xdr:col>
      <xdr:colOff>180975</xdr:colOff>
      <xdr:row>8</xdr:row>
      <xdr:rowOff>76200</xdr:rowOff>
    </xdr:to>
    <xdr:pic>
      <xdr:nvPicPr>
        <xdr:cNvPr id="7792" name="Picture 626">
          <a:extLst>
            <a:ext uri="{FF2B5EF4-FFF2-40B4-BE49-F238E27FC236}">
              <a16:creationId xmlns:a16="http://schemas.microsoft.com/office/drawing/2014/main" id="{00000000-0008-0000-0600-000070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1572875" y="1866900"/>
          <a:ext cx="10953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238125</xdr:colOff>
      <xdr:row>8</xdr:row>
      <xdr:rowOff>295275</xdr:rowOff>
    </xdr:from>
    <xdr:to>
      <xdr:col>16</xdr:col>
      <xdr:colOff>552450</xdr:colOff>
      <xdr:row>8</xdr:row>
      <xdr:rowOff>428625</xdr:rowOff>
    </xdr:to>
    <xdr:sp macro="" textlink="">
      <xdr:nvSpPr>
        <xdr:cNvPr id="7793" name="Line 627">
          <a:extLst>
            <a:ext uri="{FF2B5EF4-FFF2-40B4-BE49-F238E27FC236}">
              <a16:creationId xmlns:a16="http://schemas.microsoft.com/office/drawing/2014/main" id="{00000000-0008-0000-0600-0000711E0000}"/>
            </a:ext>
          </a:extLst>
        </xdr:cNvPr>
        <xdr:cNvSpPr>
          <a:spLocks noChangeShapeType="1"/>
        </xdr:cNvSpPr>
      </xdr:nvSpPr>
      <xdr:spPr bwMode="auto">
        <a:xfrm>
          <a:off x="12725400" y="2238375"/>
          <a:ext cx="314325" cy="133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276225</xdr:colOff>
      <xdr:row>8</xdr:row>
      <xdr:rowOff>228600</xdr:rowOff>
    </xdr:from>
    <xdr:to>
      <xdr:col>16</xdr:col>
      <xdr:colOff>676275</xdr:colOff>
      <xdr:row>8</xdr:row>
      <xdr:rowOff>438150</xdr:rowOff>
    </xdr:to>
    <xdr:pic>
      <xdr:nvPicPr>
        <xdr:cNvPr id="7794" name="Picture 628">
          <a:extLst>
            <a:ext uri="{FF2B5EF4-FFF2-40B4-BE49-F238E27FC236}">
              <a16:creationId xmlns:a16="http://schemas.microsoft.com/office/drawing/2014/main" id="{00000000-0008-0000-0600-000072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42946">
          <a:off x="12763500" y="2171700"/>
          <a:ext cx="400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714375</xdr:colOff>
      <xdr:row>6</xdr:row>
      <xdr:rowOff>66675</xdr:rowOff>
    </xdr:from>
    <xdr:to>
      <xdr:col>16</xdr:col>
      <xdr:colOff>723900</xdr:colOff>
      <xdr:row>8</xdr:row>
      <xdr:rowOff>342900</xdr:rowOff>
    </xdr:to>
    <xdr:sp macro="" textlink="">
      <xdr:nvSpPr>
        <xdr:cNvPr id="7795" name="Line 629">
          <a:extLst>
            <a:ext uri="{FF2B5EF4-FFF2-40B4-BE49-F238E27FC236}">
              <a16:creationId xmlns:a16="http://schemas.microsoft.com/office/drawing/2014/main" id="{00000000-0008-0000-0600-0000731E0000}"/>
            </a:ext>
          </a:extLst>
        </xdr:cNvPr>
        <xdr:cNvSpPr>
          <a:spLocks noChangeShapeType="1"/>
        </xdr:cNvSpPr>
      </xdr:nvSpPr>
      <xdr:spPr bwMode="auto">
        <a:xfrm>
          <a:off x="11572875" y="1609725"/>
          <a:ext cx="1638300" cy="676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15</xdr:col>
      <xdr:colOff>161925</xdr:colOff>
      <xdr:row>7</xdr:row>
      <xdr:rowOff>47625</xdr:rowOff>
    </xdr:from>
    <xdr:to>
      <xdr:col>16</xdr:col>
      <xdr:colOff>409575</xdr:colOff>
      <xdr:row>8</xdr:row>
      <xdr:rowOff>0</xdr:rowOff>
    </xdr:to>
    <xdr:pic>
      <xdr:nvPicPr>
        <xdr:cNvPr id="7796" name="Picture 630">
          <a:extLst>
            <a:ext uri="{FF2B5EF4-FFF2-40B4-BE49-F238E27FC236}">
              <a16:creationId xmlns:a16="http://schemas.microsoft.com/office/drawing/2014/main" id="{00000000-0008-0000-0600-000074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50099" r="32083" b="43976"/>
        <a:stretch>
          <a:fillRect/>
        </a:stretch>
      </xdr:blipFill>
      <xdr:spPr bwMode="auto">
        <a:xfrm rot="1347756">
          <a:off x="11839575" y="1790700"/>
          <a:ext cx="105727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8</xdr:row>
      <xdr:rowOff>200025</xdr:rowOff>
    </xdr:from>
    <xdr:to>
      <xdr:col>13</xdr:col>
      <xdr:colOff>247650</xdr:colOff>
      <xdr:row>8</xdr:row>
      <xdr:rowOff>285750</xdr:rowOff>
    </xdr:to>
    <xdr:sp macro="" textlink="">
      <xdr:nvSpPr>
        <xdr:cNvPr id="7797" name="Line 631">
          <a:extLst>
            <a:ext uri="{FF2B5EF4-FFF2-40B4-BE49-F238E27FC236}">
              <a16:creationId xmlns:a16="http://schemas.microsoft.com/office/drawing/2014/main" id="{00000000-0008-0000-0600-0000751E0000}"/>
            </a:ext>
          </a:extLst>
        </xdr:cNvPr>
        <xdr:cNvSpPr>
          <a:spLocks noChangeShapeType="1"/>
        </xdr:cNvSpPr>
      </xdr:nvSpPr>
      <xdr:spPr bwMode="auto">
        <a:xfrm flipH="1">
          <a:off x="10077450" y="2143125"/>
          <a:ext cx="2190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485775</xdr:colOff>
      <xdr:row>8</xdr:row>
      <xdr:rowOff>390525</xdr:rowOff>
    </xdr:from>
    <xdr:to>
      <xdr:col>13</xdr:col>
      <xdr:colOff>733425</xdr:colOff>
      <xdr:row>8</xdr:row>
      <xdr:rowOff>495300</xdr:rowOff>
    </xdr:to>
    <xdr:sp macro="" textlink="">
      <xdr:nvSpPr>
        <xdr:cNvPr id="7798" name="Line 632">
          <a:extLst>
            <a:ext uri="{FF2B5EF4-FFF2-40B4-BE49-F238E27FC236}">
              <a16:creationId xmlns:a16="http://schemas.microsoft.com/office/drawing/2014/main" id="{00000000-0008-0000-0600-0000761E0000}"/>
            </a:ext>
          </a:extLst>
        </xdr:cNvPr>
        <xdr:cNvSpPr>
          <a:spLocks noChangeShapeType="1"/>
        </xdr:cNvSpPr>
      </xdr:nvSpPr>
      <xdr:spPr bwMode="auto">
        <a:xfrm flipH="1">
          <a:off x="10534650" y="233362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38100</xdr:colOff>
      <xdr:row>8</xdr:row>
      <xdr:rowOff>285750</xdr:rowOff>
    </xdr:from>
    <xdr:to>
      <xdr:col>13</xdr:col>
      <xdr:colOff>485775</xdr:colOff>
      <xdr:row>8</xdr:row>
      <xdr:rowOff>495300</xdr:rowOff>
    </xdr:to>
    <xdr:sp macro="" textlink="">
      <xdr:nvSpPr>
        <xdr:cNvPr id="7799" name="Line 633">
          <a:extLst>
            <a:ext uri="{FF2B5EF4-FFF2-40B4-BE49-F238E27FC236}">
              <a16:creationId xmlns:a16="http://schemas.microsoft.com/office/drawing/2014/main" id="{00000000-0008-0000-0600-0000771E0000}"/>
            </a:ext>
          </a:extLst>
        </xdr:cNvPr>
        <xdr:cNvSpPr>
          <a:spLocks noChangeShapeType="1"/>
        </xdr:cNvSpPr>
      </xdr:nvSpPr>
      <xdr:spPr bwMode="auto">
        <a:xfrm>
          <a:off x="10086975" y="2228850"/>
          <a:ext cx="4476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95250</xdr:colOff>
      <xdr:row>8</xdr:row>
      <xdr:rowOff>200025</xdr:rowOff>
    </xdr:from>
    <xdr:to>
      <xdr:col>13</xdr:col>
      <xdr:colOff>485775</xdr:colOff>
      <xdr:row>8</xdr:row>
      <xdr:rowOff>428625</xdr:rowOff>
    </xdr:to>
    <xdr:pic>
      <xdr:nvPicPr>
        <xdr:cNvPr id="7800" name="Picture 634">
          <a:extLst>
            <a:ext uri="{FF2B5EF4-FFF2-40B4-BE49-F238E27FC236}">
              <a16:creationId xmlns:a16="http://schemas.microsoft.com/office/drawing/2014/main" id="{00000000-0008-0000-0600-000078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10144125" y="2143125"/>
          <a:ext cx="39052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533400</xdr:colOff>
      <xdr:row>8</xdr:row>
      <xdr:rowOff>485775</xdr:rowOff>
    </xdr:from>
    <xdr:to>
      <xdr:col>16</xdr:col>
      <xdr:colOff>742950</xdr:colOff>
      <xdr:row>8</xdr:row>
      <xdr:rowOff>581025</xdr:rowOff>
    </xdr:to>
    <xdr:sp macro="" textlink="">
      <xdr:nvSpPr>
        <xdr:cNvPr id="7801" name="Line 635">
          <a:extLst>
            <a:ext uri="{FF2B5EF4-FFF2-40B4-BE49-F238E27FC236}">
              <a16:creationId xmlns:a16="http://schemas.microsoft.com/office/drawing/2014/main" id="{00000000-0008-0000-0600-0000791E0000}"/>
            </a:ext>
          </a:extLst>
        </xdr:cNvPr>
        <xdr:cNvSpPr>
          <a:spLocks noChangeShapeType="1"/>
        </xdr:cNvSpPr>
      </xdr:nvSpPr>
      <xdr:spPr bwMode="auto">
        <a:xfrm flipH="1" flipV="1">
          <a:off x="13020675" y="2428875"/>
          <a:ext cx="20955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28575</xdr:colOff>
      <xdr:row>8</xdr:row>
      <xdr:rowOff>695325</xdr:rowOff>
    </xdr:from>
    <xdr:to>
      <xdr:col>16</xdr:col>
      <xdr:colOff>238125</xdr:colOff>
      <xdr:row>8</xdr:row>
      <xdr:rowOff>781050</xdr:rowOff>
    </xdr:to>
    <xdr:sp macro="" textlink="">
      <xdr:nvSpPr>
        <xdr:cNvPr id="7802" name="Line 636">
          <a:extLst>
            <a:ext uri="{FF2B5EF4-FFF2-40B4-BE49-F238E27FC236}">
              <a16:creationId xmlns:a16="http://schemas.microsoft.com/office/drawing/2014/main" id="{00000000-0008-0000-0600-00007A1E0000}"/>
            </a:ext>
          </a:extLst>
        </xdr:cNvPr>
        <xdr:cNvSpPr>
          <a:spLocks noChangeShapeType="1"/>
        </xdr:cNvSpPr>
      </xdr:nvSpPr>
      <xdr:spPr bwMode="auto">
        <a:xfrm flipH="1" flipV="1">
          <a:off x="12515850" y="2638425"/>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247650</xdr:colOff>
      <xdr:row>8</xdr:row>
      <xdr:rowOff>571500</xdr:rowOff>
    </xdr:from>
    <xdr:to>
      <xdr:col>16</xdr:col>
      <xdr:colOff>723900</xdr:colOff>
      <xdr:row>8</xdr:row>
      <xdr:rowOff>781050</xdr:rowOff>
    </xdr:to>
    <xdr:sp macro="" textlink="">
      <xdr:nvSpPr>
        <xdr:cNvPr id="7803" name="Line 637">
          <a:extLst>
            <a:ext uri="{FF2B5EF4-FFF2-40B4-BE49-F238E27FC236}">
              <a16:creationId xmlns:a16="http://schemas.microsoft.com/office/drawing/2014/main" id="{00000000-0008-0000-0600-00007B1E0000}"/>
            </a:ext>
          </a:extLst>
        </xdr:cNvPr>
        <xdr:cNvSpPr>
          <a:spLocks noChangeShapeType="1"/>
        </xdr:cNvSpPr>
      </xdr:nvSpPr>
      <xdr:spPr bwMode="auto">
        <a:xfrm flipV="1">
          <a:off x="12734925" y="2514600"/>
          <a:ext cx="4762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238125</xdr:colOff>
      <xdr:row>8</xdr:row>
      <xdr:rowOff>542925</xdr:rowOff>
    </xdr:from>
    <xdr:to>
      <xdr:col>16</xdr:col>
      <xdr:colOff>590550</xdr:colOff>
      <xdr:row>8</xdr:row>
      <xdr:rowOff>733425</xdr:rowOff>
    </xdr:to>
    <xdr:pic>
      <xdr:nvPicPr>
        <xdr:cNvPr id="7804" name="Picture 638">
          <a:extLst>
            <a:ext uri="{FF2B5EF4-FFF2-40B4-BE49-F238E27FC236}">
              <a16:creationId xmlns:a16="http://schemas.microsoft.com/office/drawing/2014/main" id="{00000000-0008-0000-0600-00007C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66637">
          <a:off x="12725400" y="248602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419100</xdr:colOff>
      <xdr:row>7</xdr:row>
      <xdr:rowOff>114300</xdr:rowOff>
    </xdr:from>
    <xdr:to>
      <xdr:col>14</xdr:col>
      <xdr:colOff>609600</xdr:colOff>
      <xdr:row>8</xdr:row>
      <xdr:rowOff>123825</xdr:rowOff>
    </xdr:to>
    <xdr:pic>
      <xdr:nvPicPr>
        <xdr:cNvPr id="7805" name="Picture 639">
          <a:extLst>
            <a:ext uri="{FF2B5EF4-FFF2-40B4-BE49-F238E27FC236}">
              <a16:creationId xmlns:a16="http://schemas.microsoft.com/office/drawing/2014/main" id="{00000000-0008-0000-0600-00007D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1277600" y="185737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561975</xdr:colOff>
      <xdr:row>8</xdr:row>
      <xdr:rowOff>85725</xdr:rowOff>
    </xdr:from>
    <xdr:to>
      <xdr:col>13</xdr:col>
      <xdr:colOff>771525</xdr:colOff>
      <xdr:row>8</xdr:row>
      <xdr:rowOff>447675</xdr:rowOff>
    </xdr:to>
    <xdr:pic>
      <xdr:nvPicPr>
        <xdr:cNvPr id="7806" name="Picture 640">
          <a:extLst>
            <a:ext uri="{FF2B5EF4-FFF2-40B4-BE49-F238E27FC236}">
              <a16:creationId xmlns:a16="http://schemas.microsoft.com/office/drawing/2014/main" id="{00000000-0008-0000-0600-00007E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10610850" y="2028825"/>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28575</xdr:colOff>
      <xdr:row>8</xdr:row>
      <xdr:rowOff>381000</xdr:rowOff>
    </xdr:from>
    <xdr:to>
      <xdr:col>16</xdr:col>
      <xdr:colOff>333375</xdr:colOff>
      <xdr:row>8</xdr:row>
      <xdr:rowOff>619125</xdr:rowOff>
    </xdr:to>
    <xdr:pic>
      <xdr:nvPicPr>
        <xdr:cNvPr id="7807" name="Picture 641">
          <a:extLst>
            <a:ext uri="{FF2B5EF4-FFF2-40B4-BE49-F238E27FC236}">
              <a16:creationId xmlns:a16="http://schemas.microsoft.com/office/drawing/2014/main" id="{00000000-0008-0000-0600-00007F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12515850" y="2324100"/>
          <a:ext cx="304800"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0</xdr:colOff>
      <xdr:row>24</xdr:row>
      <xdr:rowOff>257175</xdr:rowOff>
    </xdr:from>
    <xdr:to>
      <xdr:col>9</xdr:col>
      <xdr:colOff>247650</xdr:colOff>
      <xdr:row>24</xdr:row>
      <xdr:rowOff>438150</xdr:rowOff>
    </xdr:to>
    <xdr:sp macro="" textlink="">
      <xdr:nvSpPr>
        <xdr:cNvPr id="7867" name="Line 3240">
          <a:extLst>
            <a:ext uri="{FF2B5EF4-FFF2-40B4-BE49-F238E27FC236}">
              <a16:creationId xmlns:a16="http://schemas.microsoft.com/office/drawing/2014/main" id="{00000000-0008-0000-0600-0000BB1E0000}"/>
            </a:ext>
          </a:extLst>
        </xdr:cNvPr>
        <xdr:cNvSpPr>
          <a:spLocks noChangeShapeType="1"/>
        </xdr:cNvSpPr>
      </xdr:nvSpPr>
      <xdr:spPr bwMode="auto">
        <a:xfrm flipH="1" flipV="1">
          <a:off x="6762750" y="7058025"/>
          <a:ext cx="247650"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266700</xdr:colOff>
      <xdr:row>24</xdr:row>
      <xdr:rowOff>200025</xdr:rowOff>
    </xdr:from>
    <xdr:to>
      <xdr:col>9</xdr:col>
      <xdr:colOff>514350</xdr:colOff>
      <xdr:row>24</xdr:row>
      <xdr:rowOff>323850</xdr:rowOff>
    </xdr:to>
    <xdr:sp macro="" textlink="">
      <xdr:nvSpPr>
        <xdr:cNvPr id="7868" name="Line 3241">
          <a:extLst>
            <a:ext uri="{FF2B5EF4-FFF2-40B4-BE49-F238E27FC236}">
              <a16:creationId xmlns:a16="http://schemas.microsoft.com/office/drawing/2014/main" id="{00000000-0008-0000-0600-0000BC1E0000}"/>
            </a:ext>
          </a:extLst>
        </xdr:cNvPr>
        <xdr:cNvSpPr>
          <a:spLocks noChangeShapeType="1"/>
        </xdr:cNvSpPr>
      </xdr:nvSpPr>
      <xdr:spPr bwMode="auto">
        <a:xfrm flipH="1" flipV="1">
          <a:off x="7029450" y="7000875"/>
          <a:ext cx="247650"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771525</xdr:colOff>
      <xdr:row>23</xdr:row>
      <xdr:rowOff>161925</xdr:rowOff>
    </xdr:from>
    <xdr:to>
      <xdr:col>10</xdr:col>
      <xdr:colOff>238125</xdr:colOff>
      <xdr:row>24</xdr:row>
      <xdr:rowOff>104775</xdr:rowOff>
    </xdr:to>
    <xdr:sp macro="" textlink="">
      <xdr:nvSpPr>
        <xdr:cNvPr id="7869" name="Line 3242">
          <a:extLst>
            <a:ext uri="{FF2B5EF4-FFF2-40B4-BE49-F238E27FC236}">
              <a16:creationId xmlns:a16="http://schemas.microsoft.com/office/drawing/2014/main" id="{00000000-0008-0000-0600-0000BD1E0000}"/>
            </a:ext>
          </a:extLst>
        </xdr:cNvPr>
        <xdr:cNvSpPr>
          <a:spLocks noChangeShapeType="1"/>
        </xdr:cNvSpPr>
      </xdr:nvSpPr>
      <xdr:spPr bwMode="auto">
        <a:xfrm flipH="1" flipV="1">
          <a:off x="7534275" y="6762750"/>
          <a:ext cx="2762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781050</xdr:colOff>
      <xdr:row>23</xdr:row>
      <xdr:rowOff>123825</xdr:rowOff>
    </xdr:from>
    <xdr:to>
      <xdr:col>10</xdr:col>
      <xdr:colOff>247650</xdr:colOff>
      <xdr:row>24</xdr:row>
      <xdr:rowOff>66675</xdr:rowOff>
    </xdr:to>
    <xdr:sp macro="" textlink="">
      <xdr:nvSpPr>
        <xdr:cNvPr id="7870" name="Line 3243">
          <a:extLst>
            <a:ext uri="{FF2B5EF4-FFF2-40B4-BE49-F238E27FC236}">
              <a16:creationId xmlns:a16="http://schemas.microsoft.com/office/drawing/2014/main" id="{00000000-0008-0000-0600-0000BE1E0000}"/>
            </a:ext>
          </a:extLst>
        </xdr:cNvPr>
        <xdr:cNvSpPr>
          <a:spLocks noChangeShapeType="1"/>
        </xdr:cNvSpPr>
      </xdr:nvSpPr>
      <xdr:spPr bwMode="auto">
        <a:xfrm flipH="1" flipV="1">
          <a:off x="7543800" y="6724650"/>
          <a:ext cx="2762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438150</xdr:colOff>
      <xdr:row>22</xdr:row>
      <xdr:rowOff>114300</xdr:rowOff>
    </xdr:from>
    <xdr:to>
      <xdr:col>10</xdr:col>
      <xdr:colOff>790575</xdr:colOff>
      <xdr:row>23</xdr:row>
      <xdr:rowOff>76200</xdr:rowOff>
    </xdr:to>
    <xdr:sp macro="" textlink="">
      <xdr:nvSpPr>
        <xdr:cNvPr id="7871" name="Line 3244">
          <a:extLst>
            <a:ext uri="{FF2B5EF4-FFF2-40B4-BE49-F238E27FC236}">
              <a16:creationId xmlns:a16="http://schemas.microsoft.com/office/drawing/2014/main" id="{00000000-0008-0000-0600-0000BF1E0000}"/>
            </a:ext>
          </a:extLst>
        </xdr:cNvPr>
        <xdr:cNvSpPr>
          <a:spLocks noChangeShapeType="1"/>
        </xdr:cNvSpPr>
      </xdr:nvSpPr>
      <xdr:spPr bwMode="auto">
        <a:xfrm flipH="1" flipV="1">
          <a:off x="8010525" y="6515100"/>
          <a:ext cx="352425"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590550</xdr:colOff>
      <xdr:row>21</xdr:row>
      <xdr:rowOff>85725</xdr:rowOff>
    </xdr:from>
    <xdr:to>
      <xdr:col>11</xdr:col>
      <xdr:colOff>238125</xdr:colOff>
      <xdr:row>22</xdr:row>
      <xdr:rowOff>171450</xdr:rowOff>
    </xdr:to>
    <xdr:sp macro="" textlink="">
      <xdr:nvSpPr>
        <xdr:cNvPr id="7872" name="Line 3245">
          <a:extLst>
            <a:ext uri="{FF2B5EF4-FFF2-40B4-BE49-F238E27FC236}">
              <a16:creationId xmlns:a16="http://schemas.microsoft.com/office/drawing/2014/main" id="{00000000-0008-0000-0600-0000C01E0000}"/>
            </a:ext>
          </a:extLst>
        </xdr:cNvPr>
        <xdr:cNvSpPr>
          <a:spLocks noChangeShapeType="1"/>
        </xdr:cNvSpPr>
      </xdr:nvSpPr>
      <xdr:spPr bwMode="auto">
        <a:xfrm flipH="1" flipV="1">
          <a:off x="8162925" y="6334125"/>
          <a:ext cx="457200" cy="2381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9525</xdr:colOff>
      <xdr:row>22</xdr:row>
      <xdr:rowOff>133350</xdr:rowOff>
    </xdr:from>
    <xdr:to>
      <xdr:col>10</xdr:col>
      <xdr:colOff>485775</xdr:colOff>
      <xdr:row>23</xdr:row>
      <xdr:rowOff>123825</xdr:rowOff>
    </xdr:to>
    <xdr:sp macro="" textlink="">
      <xdr:nvSpPr>
        <xdr:cNvPr id="7873" name="Line 3246">
          <a:extLst>
            <a:ext uri="{FF2B5EF4-FFF2-40B4-BE49-F238E27FC236}">
              <a16:creationId xmlns:a16="http://schemas.microsoft.com/office/drawing/2014/main" id="{00000000-0008-0000-0600-0000C11E0000}"/>
            </a:ext>
          </a:extLst>
        </xdr:cNvPr>
        <xdr:cNvSpPr>
          <a:spLocks noChangeShapeType="1"/>
        </xdr:cNvSpPr>
      </xdr:nvSpPr>
      <xdr:spPr bwMode="auto">
        <a:xfrm flipV="1">
          <a:off x="7581900" y="6534150"/>
          <a:ext cx="476250" cy="190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266700</xdr:colOff>
      <xdr:row>23</xdr:row>
      <xdr:rowOff>180975</xdr:rowOff>
    </xdr:from>
    <xdr:to>
      <xdr:col>9</xdr:col>
      <xdr:colOff>771525</xdr:colOff>
      <xdr:row>24</xdr:row>
      <xdr:rowOff>180975</xdr:rowOff>
    </xdr:to>
    <xdr:sp macro="" textlink="">
      <xdr:nvSpPr>
        <xdr:cNvPr id="7874" name="Line 3247">
          <a:extLst>
            <a:ext uri="{FF2B5EF4-FFF2-40B4-BE49-F238E27FC236}">
              <a16:creationId xmlns:a16="http://schemas.microsoft.com/office/drawing/2014/main" id="{00000000-0008-0000-0600-0000C21E0000}"/>
            </a:ext>
          </a:extLst>
        </xdr:cNvPr>
        <xdr:cNvSpPr>
          <a:spLocks noChangeShapeType="1"/>
        </xdr:cNvSpPr>
      </xdr:nvSpPr>
      <xdr:spPr bwMode="auto">
        <a:xfrm flipV="1">
          <a:off x="7029450" y="6781800"/>
          <a:ext cx="504825"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76200</xdr:colOff>
      <xdr:row>24</xdr:row>
      <xdr:rowOff>228600</xdr:rowOff>
    </xdr:from>
    <xdr:to>
      <xdr:col>9</xdr:col>
      <xdr:colOff>323850</xdr:colOff>
      <xdr:row>24</xdr:row>
      <xdr:rowOff>323850</xdr:rowOff>
    </xdr:to>
    <xdr:sp macro="" textlink="">
      <xdr:nvSpPr>
        <xdr:cNvPr id="7875" name="Line 3248">
          <a:extLst>
            <a:ext uri="{FF2B5EF4-FFF2-40B4-BE49-F238E27FC236}">
              <a16:creationId xmlns:a16="http://schemas.microsoft.com/office/drawing/2014/main" id="{00000000-0008-0000-0600-0000C31E0000}"/>
            </a:ext>
          </a:extLst>
        </xdr:cNvPr>
        <xdr:cNvSpPr>
          <a:spLocks noChangeShapeType="1"/>
        </xdr:cNvSpPr>
      </xdr:nvSpPr>
      <xdr:spPr bwMode="auto">
        <a:xfrm flipV="1">
          <a:off x="6838950" y="7029450"/>
          <a:ext cx="24765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542925</xdr:colOff>
      <xdr:row>22</xdr:row>
      <xdr:rowOff>57150</xdr:rowOff>
    </xdr:from>
    <xdr:to>
      <xdr:col>10</xdr:col>
      <xdr:colOff>790575</xdr:colOff>
      <xdr:row>22</xdr:row>
      <xdr:rowOff>152400</xdr:rowOff>
    </xdr:to>
    <xdr:sp macro="" textlink="">
      <xdr:nvSpPr>
        <xdr:cNvPr id="7876" name="Line 3249">
          <a:extLst>
            <a:ext uri="{FF2B5EF4-FFF2-40B4-BE49-F238E27FC236}">
              <a16:creationId xmlns:a16="http://schemas.microsoft.com/office/drawing/2014/main" id="{00000000-0008-0000-0600-0000C41E0000}"/>
            </a:ext>
          </a:extLst>
        </xdr:cNvPr>
        <xdr:cNvSpPr>
          <a:spLocks noChangeShapeType="1"/>
        </xdr:cNvSpPr>
      </xdr:nvSpPr>
      <xdr:spPr bwMode="auto">
        <a:xfrm flipV="1">
          <a:off x="8115300" y="6457950"/>
          <a:ext cx="24765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28575</xdr:colOff>
      <xdr:row>21</xdr:row>
      <xdr:rowOff>95250</xdr:rowOff>
    </xdr:from>
    <xdr:to>
      <xdr:col>10</xdr:col>
      <xdr:colOff>581025</xdr:colOff>
      <xdr:row>24</xdr:row>
      <xdr:rowOff>133350</xdr:rowOff>
    </xdr:to>
    <xdr:sp macro="" textlink="">
      <xdr:nvSpPr>
        <xdr:cNvPr id="7877" name="Line 3250">
          <a:extLst>
            <a:ext uri="{FF2B5EF4-FFF2-40B4-BE49-F238E27FC236}">
              <a16:creationId xmlns:a16="http://schemas.microsoft.com/office/drawing/2014/main" id="{00000000-0008-0000-0600-0000C51E0000}"/>
            </a:ext>
          </a:extLst>
        </xdr:cNvPr>
        <xdr:cNvSpPr>
          <a:spLocks noChangeShapeType="1"/>
        </xdr:cNvSpPr>
      </xdr:nvSpPr>
      <xdr:spPr bwMode="auto">
        <a:xfrm flipV="1">
          <a:off x="6791325" y="6343650"/>
          <a:ext cx="1362075" cy="590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104775</xdr:colOff>
      <xdr:row>22</xdr:row>
      <xdr:rowOff>104775</xdr:rowOff>
    </xdr:from>
    <xdr:to>
      <xdr:col>10</xdr:col>
      <xdr:colOff>371475</xdr:colOff>
      <xdr:row>23</xdr:row>
      <xdr:rowOff>47625</xdr:rowOff>
    </xdr:to>
    <xdr:pic>
      <xdr:nvPicPr>
        <xdr:cNvPr id="7878" name="Picture 3251">
          <a:extLst>
            <a:ext uri="{FF2B5EF4-FFF2-40B4-BE49-F238E27FC236}">
              <a16:creationId xmlns:a16="http://schemas.microsoft.com/office/drawing/2014/main" id="{00000000-0008-0000-0600-0000C6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7677150" y="6505575"/>
          <a:ext cx="2667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381000</xdr:colOff>
      <xdr:row>23</xdr:row>
      <xdr:rowOff>161925</xdr:rowOff>
    </xdr:from>
    <xdr:to>
      <xdr:col>9</xdr:col>
      <xdr:colOff>638175</xdr:colOff>
      <xdr:row>24</xdr:row>
      <xdr:rowOff>104775</xdr:rowOff>
    </xdr:to>
    <xdr:pic>
      <xdr:nvPicPr>
        <xdr:cNvPr id="7879" name="Picture 3252">
          <a:extLst>
            <a:ext uri="{FF2B5EF4-FFF2-40B4-BE49-F238E27FC236}">
              <a16:creationId xmlns:a16="http://schemas.microsoft.com/office/drawing/2014/main" id="{00000000-0008-0000-0600-0000C7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7143750" y="6762750"/>
          <a:ext cx="257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400050</xdr:colOff>
      <xdr:row>21</xdr:row>
      <xdr:rowOff>114300</xdr:rowOff>
    </xdr:from>
    <xdr:to>
      <xdr:col>10</xdr:col>
      <xdr:colOff>800100</xdr:colOff>
      <xdr:row>22</xdr:row>
      <xdr:rowOff>171450</xdr:rowOff>
    </xdr:to>
    <xdr:pic>
      <xdr:nvPicPr>
        <xdr:cNvPr id="7880" name="Picture 3254">
          <a:extLst>
            <a:ext uri="{FF2B5EF4-FFF2-40B4-BE49-F238E27FC236}">
              <a16:creationId xmlns:a16="http://schemas.microsoft.com/office/drawing/2014/main" id="{00000000-0008-0000-0600-0000C8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7972425" y="6362700"/>
          <a:ext cx="400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371475</xdr:colOff>
      <xdr:row>23</xdr:row>
      <xdr:rowOff>66675</xdr:rowOff>
    </xdr:from>
    <xdr:to>
      <xdr:col>12</xdr:col>
      <xdr:colOff>581025</xdr:colOff>
      <xdr:row>24</xdr:row>
      <xdr:rowOff>0</xdr:rowOff>
    </xdr:to>
    <xdr:pic>
      <xdr:nvPicPr>
        <xdr:cNvPr id="7881" name="Picture 3255">
          <a:extLst>
            <a:ext uri="{FF2B5EF4-FFF2-40B4-BE49-F238E27FC236}">
              <a16:creationId xmlns:a16="http://schemas.microsoft.com/office/drawing/2014/main" id="{00000000-0008-0000-0600-0000C9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408061">
          <a:off x="8753475" y="6667500"/>
          <a:ext cx="1019175"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476250</xdr:colOff>
      <xdr:row>22</xdr:row>
      <xdr:rowOff>123825</xdr:rowOff>
    </xdr:from>
    <xdr:to>
      <xdr:col>9</xdr:col>
      <xdr:colOff>790575</xdr:colOff>
      <xdr:row>23</xdr:row>
      <xdr:rowOff>85725</xdr:rowOff>
    </xdr:to>
    <xdr:pic>
      <xdr:nvPicPr>
        <xdr:cNvPr id="7882" name="Picture 3256">
          <a:extLst>
            <a:ext uri="{FF2B5EF4-FFF2-40B4-BE49-F238E27FC236}">
              <a16:creationId xmlns:a16="http://schemas.microsoft.com/office/drawing/2014/main" id="{00000000-0008-0000-0600-0000CA1E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0544" t="29453" r="63284" b="63928"/>
        <a:stretch>
          <a:fillRect/>
        </a:stretch>
      </xdr:blipFill>
      <xdr:spPr bwMode="auto">
        <a:xfrm rot="-1547032">
          <a:off x="7239000" y="6524625"/>
          <a:ext cx="314325"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285750</xdr:colOff>
      <xdr:row>22</xdr:row>
      <xdr:rowOff>47625</xdr:rowOff>
    </xdr:from>
    <xdr:to>
      <xdr:col>11</xdr:col>
      <xdr:colOff>533400</xdr:colOff>
      <xdr:row>22</xdr:row>
      <xdr:rowOff>161925</xdr:rowOff>
    </xdr:to>
    <xdr:sp macro="" textlink="">
      <xdr:nvSpPr>
        <xdr:cNvPr id="7884" name="Line 3258">
          <a:extLst>
            <a:ext uri="{FF2B5EF4-FFF2-40B4-BE49-F238E27FC236}">
              <a16:creationId xmlns:a16="http://schemas.microsoft.com/office/drawing/2014/main" id="{00000000-0008-0000-0600-0000CC1E0000}"/>
            </a:ext>
          </a:extLst>
        </xdr:cNvPr>
        <xdr:cNvSpPr>
          <a:spLocks noChangeShapeType="1"/>
        </xdr:cNvSpPr>
      </xdr:nvSpPr>
      <xdr:spPr bwMode="auto">
        <a:xfrm flipH="1">
          <a:off x="8667750" y="6448425"/>
          <a:ext cx="24765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142875</xdr:colOff>
      <xdr:row>24</xdr:row>
      <xdr:rowOff>171450</xdr:rowOff>
    </xdr:from>
    <xdr:to>
      <xdr:col>12</xdr:col>
      <xdr:colOff>466725</xdr:colOff>
      <xdr:row>24</xdr:row>
      <xdr:rowOff>371475</xdr:rowOff>
    </xdr:to>
    <xdr:sp macro="" textlink="">
      <xdr:nvSpPr>
        <xdr:cNvPr id="7885" name="Line 3259">
          <a:extLst>
            <a:ext uri="{FF2B5EF4-FFF2-40B4-BE49-F238E27FC236}">
              <a16:creationId xmlns:a16="http://schemas.microsoft.com/office/drawing/2014/main" id="{00000000-0008-0000-0600-0000CD1E0000}"/>
            </a:ext>
          </a:extLst>
        </xdr:cNvPr>
        <xdr:cNvSpPr>
          <a:spLocks noChangeShapeType="1"/>
        </xdr:cNvSpPr>
      </xdr:nvSpPr>
      <xdr:spPr bwMode="auto">
        <a:xfrm flipH="1">
          <a:off x="9334500" y="6972300"/>
          <a:ext cx="323850" cy="2000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180975</xdr:colOff>
      <xdr:row>24</xdr:row>
      <xdr:rowOff>257175</xdr:rowOff>
    </xdr:from>
    <xdr:to>
      <xdr:col>12</xdr:col>
      <xdr:colOff>828675</xdr:colOff>
      <xdr:row>24</xdr:row>
      <xdr:rowOff>695325</xdr:rowOff>
    </xdr:to>
    <xdr:sp macro="" textlink="">
      <xdr:nvSpPr>
        <xdr:cNvPr id="7886" name="Line 3260">
          <a:extLst>
            <a:ext uri="{FF2B5EF4-FFF2-40B4-BE49-F238E27FC236}">
              <a16:creationId xmlns:a16="http://schemas.microsoft.com/office/drawing/2014/main" id="{00000000-0008-0000-0600-0000CE1E0000}"/>
            </a:ext>
          </a:extLst>
        </xdr:cNvPr>
        <xdr:cNvSpPr>
          <a:spLocks noChangeShapeType="1"/>
        </xdr:cNvSpPr>
      </xdr:nvSpPr>
      <xdr:spPr bwMode="auto">
        <a:xfrm flipH="1">
          <a:off x="9372600" y="7058025"/>
          <a:ext cx="647700" cy="438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314325</xdr:colOff>
      <xdr:row>22</xdr:row>
      <xdr:rowOff>161925</xdr:rowOff>
    </xdr:from>
    <xdr:to>
      <xdr:col>12</xdr:col>
      <xdr:colOff>447675</xdr:colOff>
      <xdr:row>24</xdr:row>
      <xdr:rowOff>171450</xdr:rowOff>
    </xdr:to>
    <xdr:sp macro="" textlink="">
      <xdr:nvSpPr>
        <xdr:cNvPr id="7887" name="Line 3261">
          <a:extLst>
            <a:ext uri="{FF2B5EF4-FFF2-40B4-BE49-F238E27FC236}">
              <a16:creationId xmlns:a16="http://schemas.microsoft.com/office/drawing/2014/main" id="{00000000-0008-0000-0600-0000CF1E0000}"/>
            </a:ext>
          </a:extLst>
        </xdr:cNvPr>
        <xdr:cNvSpPr>
          <a:spLocks noChangeShapeType="1"/>
        </xdr:cNvSpPr>
      </xdr:nvSpPr>
      <xdr:spPr bwMode="auto">
        <a:xfrm>
          <a:off x="8696325" y="6562725"/>
          <a:ext cx="942975" cy="4095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438150</xdr:colOff>
      <xdr:row>24</xdr:row>
      <xdr:rowOff>190500</xdr:rowOff>
    </xdr:from>
    <xdr:to>
      <xdr:col>12</xdr:col>
      <xdr:colOff>723900</xdr:colOff>
      <xdr:row>24</xdr:row>
      <xdr:rowOff>323850</xdr:rowOff>
    </xdr:to>
    <xdr:sp macro="" textlink="">
      <xdr:nvSpPr>
        <xdr:cNvPr id="7888" name="Line 3262">
          <a:extLst>
            <a:ext uri="{FF2B5EF4-FFF2-40B4-BE49-F238E27FC236}">
              <a16:creationId xmlns:a16="http://schemas.microsoft.com/office/drawing/2014/main" id="{00000000-0008-0000-0600-0000D01E0000}"/>
            </a:ext>
          </a:extLst>
        </xdr:cNvPr>
        <xdr:cNvSpPr>
          <a:spLocks noChangeShapeType="1"/>
        </xdr:cNvSpPr>
      </xdr:nvSpPr>
      <xdr:spPr bwMode="auto">
        <a:xfrm>
          <a:off x="9629775" y="6991350"/>
          <a:ext cx="285750" cy="133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523875</xdr:colOff>
      <xdr:row>24</xdr:row>
      <xdr:rowOff>123825</xdr:rowOff>
    </xdr:from>
    <xdr:to>
      <xdr:col>12</xdr:col>
      <xdr:colOff>752475</xdr:colOff>
      <xdr:row>24</xdr:row>
      <xdr:rowOff>266700</xdr:rowOff>
    </xdr:to>
    <xdr:pic>
      <xdr:nvPicPr>
        <xdr:cNvPr id="7889" name="Picture 3263">
          <a:extLst>
            <a:ext uri="{FF2B5EF4-FFF2-40B4-BE49-F238E27FC236}">
              <a16:creationId xmlns:a16="http://schemas.microsoft.com/office/drawing/2014/main" id="{00000000-0008-0000-0600-0000D11E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6692" t="41515" r="67825" b="53261"/>
        <a:stretch>
          <a:fillRect/>
        </a:stretch>
      </xdr:blipFill>
      <xdr:spPr bwMode="auto">
        <a:xfrm rot="1473194">
          <a:off x="9715500" y="6924675"/>
          <a:ext cx="2286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533400</xdr:colOff>
      <xdr:row>22</xdr:row>
      <xdr:rowOff>38100</xdr:rowOff>
    </xdr:from>
    <xdr:to>
      <xdr:col>12</xdr:col>
      <xdr:colOff>847725</xdr:colOff>
      <xdr:row>24</xdr:row>
      <xdr:rowOff>152400</xdr:rowOff>
    </xdr:to>
    <xdr:sp macro="" textlink="">
      <xdr:nvSpPr>
        <xdr:cNvPr id="7890" name="Line 3264">
          <a:extLst>
            <a:ext uri="{FF2B5EF4-FFF2-40B4-BE49-F238E27FC236}">
              <a16:creationId xmlns:a16="http://schemas.microsoft.com/office/drawing/2014/main" id="{00000000-0008-0000-0600-0000D21E0000}"/>
            </a:ext>
          </a:extLst>
        </xdr:cNvPr>
        <xdr:cNvSpPr>
          <a:spLocks noChangeShapeType="1"/>
        </xdr:cNvSpPr>
      </xdr:nvSpPr>
      <xdr:spPr bwMode="auto">
        <a:xfrm>
          <a:off x="8915400" y="6438900"/>
          <a:ext cx="1123950" cy="514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38100</xdr:colOff>
      <xdr:row>24</xdr:row>
      <xdr:rowOff>466725</xdr:rowOff>
    </xdr:from>
    <xdr:to>
      <xdr:col>9</xdr:col>
      <xdr:colOff>257175</xdr:colOff>
      <xdr:row>24</xdr:row>
      <xdr:rowOff>552450</xdr:rowOff>
    </xdr:to>
    <xdr:sp macro="" textlink="">
      <xdr:nvSpPr>
        <xdr:cNvPr id="7891" name="Line 3265">
          <a:extLst>
            <a:ext uri="{FF2B5EF4-FFF2-40B4-BE49-F238E27FC236}">
              <a16:creationId xmlns:a16="http://schemas.microsoft.com/office/drawing/2014/main" id="{00000000-0008-0000-0600-0000D31E0000}"/>
            </a:ext>
          </a:extLst>
        </xdr:cNvPr>
        <xdr:cNvSpPr>
          <a:spLocks noChangeShapeType="1"/>
        </xdr:cNvSpPr>
      </xdr:nvSpPr>
      <xdr:spPr bwMode="auto">
        <a:xfrm flipH="1">
          <a:off x="6800850" y="7267575"/>
          <a:ext cx="2190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381000</xdr:colOff>
      <xdr:row>24</xdr:row>
      <xdr:rowOff>628650</xdr:rowOff>
    </xdr:from>
    <xdr:to>
      <xdr:col>9</xdr:col>
      <xdr:colOff>628650</xdr:colOff>
      <xdr:row>24</xdr:row>
      <xdr:rowOff>733425</xdr:rowOff>
    </xdr:to>
    <xdr:sp macro="" textlink="">
      <xdr:nvSpPr>
        <xdr:cNvPr id="7892" name="Line 3266">
          <a:extLst>
            <a:ext uri="{FF2B5EF4-FFF2-40B4-BE49-F238E27FC236}">
              <a16:creationId xmlns:a16="http://schemas.microsoft.com/office/drawing/2014/main" id="{00000000-0008-0000-0600-0000D41E0000}"/>
            </a:ext>
          </a:extLst>
        </xdr:cNvPr>
        <xdr:cNvSpPr>
          <a:spLocks noChangeShapeType="1"/>
        </xdr:cNvSpPr>
      </xdr:nvSpPr>
      <xdr:spPr bwMode="auto">
        <a:xfrm flipH="1">
          <a:off x="7143750" y="7429500"/>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24</xdr:row>
      <xdr:rowOff>542925</xdr:rowOff>
    </xdr:from>
    <xdr:to>
      <xdr:col>9</xdr:col>
      <xdr:colOff>390525</xdr:colOff>
      <xdr:row>24</xdr:row>
      <xdr:rowOff>704850</xdr:rowOff>
    </xdr:to>
    <xdr:sp macro="" textlink="">
      <xdr:nvSpPr>
        <xdr:cNvPr id="7893" name="Line 3267">
          <a:extLst>
            <a:ext uri="{FF2B5EF4-FFF2-40B4-BE49-F238E27FC236}">
              <a16:creationId xmlns:a16="http://schemas.microsoft.com/office/drawing/2014/main" id="{00000000-0008-0000-0600-0000D51E0000}"/>
            </a:ext>
          </a:extLst>
        </xdr:cNvPr>
        <xdr:cNvSpPr>
          <a:spLocks noChangeShapeType="1"/>
        </xdr:cNvSpPr>
      </xdr:nvSpPr>
      <xdr:spPr bwMode="auto">
        <a:xfrm>
          <a:off x="6810375" y="7343775"/>
          <a:ext cx="342900" cy="161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95250</xdr:colOff>
      <xdr:row>24</xdr:row>
      <xdr:rowOff>457200</xdr:rowOff>
    </xdr:from>
    <xdr:to>
      <xdr:col>9</xdr:col>
      <xdr:colOff>476250</xdr:colOff>
      <xdr:row>24</xdr:row>
      <xdr:rowOff>685800</xdr:rowOff>
    </xdr:to>
    <xdr:pic>
      <xdr:nvPicPr>
        <xdr:cNvPr id="7894" name="Picture 3268">
          <a:extLst>
            <a:ext uri="{FF2B5EF4-FFF2-40B4-BE49-F238E27FC236}">
              <a16:creationId xmlns:a16="http://schemas.microsoft.com/office/drawing/2014/main" id="{00000000-0008-0000-0600-0000D6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6858000" y="725805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228600</xdr:colOff>
      <xdr:row>24</xdr:row>
      <xdr:rowOff>428625</xdr:rowOff>
    </xdr:from>
    <xdr:to>
      <xdr:col>12</xdr:col>
      <xdr:colOff>809625</xdr:colOff>
      <xdr:row>24</xdr:row>
      <xdr:rowOff>685800</xdr:rowOff>
    </xdr:to>
    <xdr:sp macro="" textlink="">
      <xdr:nvSpPr>
        <xdr:cNvPr id="7895" name="Line 3269">
          <a:extLst>
            <a:ext uri="{FF2B5EF4-FFF2-40B4-BE49-F238E27FC236}">
              <a16:creationId xmlns:a16="http://schemas.microsoft.com/office/drawing/2014/main" id="{00000000-0008-0000-0600-0000D71E0000}"/>
            </a:ext>
          </a:extLst>
        </xdr:cNvPr>
        <xdr:cNvSpPr>
          <a:spLocks noChangeShapeType="1"/>
        </xdr:cNvSpPr>
      </xdr:nvSpPr>
      <xdr:spPr bwMode="auto">
        <a:xfrm flipH="1" flipV="1">
          <a:off x="9420225" y="7229475"/>
          <a:ext cx="581025"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152400</xdr:colOff>
      <xdr:row>24</xdr:row>
      <xdr:rowOff>742950</xdr:rowOff>
    </xdr:from>
    <xdr:to>
      <xdr:col>12</xdr:col>
      <xdr:colOff>28575</xdr:colOff>
      <xdr:row>25</xdr:row>
      <xdr:rowOff>95250</xdr:rowOff>
    </xdr:to>
    <xdr:sp macro="" textlink="">
      <xdr:nvSpPr>
        <xdr:cNvPr id="7896" name="Line 3270">
          <a:extLst>
            <a:ext uri="{FF2B5EF4-FFF2-40B4-BE49-F238E27FC236}">
              <a16:creationId xmlns:a16="http://schemas.microsoft.com/office/drawing/2014/main" id="{00000000-0008-0000-0600-0000D81E0000}"/>
            </a:ext>
          </a:extLst>
        </xdr:cNvPr>
        <xdr:cNvSpPr>
          <a:spLocks noChangeShapeType="1"/>
        </xdr:cNvSpPr>
      </xdr:nvSpPr>
      <xdr:spPr bwMode="auto">
        <a:xfrm flipH="1" flipV="1">
          <a:off x="8534400" y="7543800"/>
          <a:ext cx="685800" cy="3143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19050</xdr:colOff>
      <xdr:row>24</xdr:row>
      <xdr:rowOff>695325</xdr:rowOff>
    </xdr:from>
    <xdr:to>
      <xdr:col>12</xdr:col>
      <xdr:colOff>781050</xdr:colOff>
      <xdr:row>25</xdr:row>
      <xdr:rowOff>76200</xdr:rowOff>
    </xdr:to>
    <xdr:sp macro="" textlink="">
      <xdr:nvSpPr>
        <xdr:cNvPr id="7897" name="Line 3271">
          <a:extLst>
            <a:ext uri="{FF2B5EF4-FFF2-40B4-BE49-F238E27FC236}">
              <a16:creationId xmlns:a16="http://schemas.microsoft.com/office/drawing/2014/main" id="{00000000-0008-0000-0600-0000D91E0000}"/>
            </a:ext>
          </a:extLst>
        </xdr:cNvPr>
        <xdr:cNvSpPr>
          <a:spLocks noChangeShapeType="1"/>
        </xdr:cNvSpPr>
      </xdr:nvSpPr>
      <xdr:spPr bwMode="auto">
        <a:xfrm flipV="1">
          <a:off x="9210675" y="7496175"/>
          <a:ext cx="762000" cy="3429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200025</xdr:colOff>
      <xdr:row>24</xdr:row>
      <xdr:rowOff>714375</xdr:rowOff>
    </xdr:from>
    <xdr:to>
      <xdr:col>12</xdr:col>
      <xdr:colOff>523875</xdr:colOff>
      <xdr:row>24</xdr:row>
      <xdr:rowOff>885825</xdr:rowOff>
    </xdr:to>
    <xdr:pic>
      <xdr:nvPicPr>
        <xdr:cNvPr id="7898" name="Picture 3272">
          <a:extLst>
            <a:ext uri="{FF2B5EF4-FFF2-40B4-BE49-F238E27FC236}">
              <a16:creationId xmlns:a16="http://schemas.microsoft.com/office/drawing/2014/main" id="{00000000-0008-0000-0600-0000DA1E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42036" r="57019" b="52028"/>
        <a:stretch>
          <a:fillRect/>
        </a:stretch>
      </xdr:blipFill>
      <xdr:spPr bwMode="auto">
        <a:xfrm rot="-1561360">
          <a:off x="9391650" y="7515225"/>
          <a:ext cx="323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190500</xdr:colOff>
      <xdr:row>24</xdr:row>
      <xdr:rowOff>190500</xdr:rowOff>
    </xdr:from>
    <xdr:to>
      <xdr:col>10</xdr:col>
      <xdr:colOff>390525</xdr:colOff>
      <xdr:row>24</xdr:row>
      <xdr:rowOff>409575</xdr:rowOff>
    </xdr:to>
    <xdr:pic>
      <xdr:nvPicPr>
        <xdr:cNvPr id="7899" name="Picture 3273">
          <a:extLst>
            <a:ext uri="{FF2B5EF4-FFF2-40B4-BE49-F238E27FC236}">
              <a16:creationId xmlns:a16="http://schemas.microsoft.com/office/drawing/2014/main" id="{00000000-0008-0000-0600-0000DB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7762875" y="6991350"/>
          <a:ext cx="20002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523875</xdr:colOff>
      <xdr:row>24</xdr:row>
      <xdr:rowOff>266700</xdr:rowOff>
    </xdr:from>
    <xdr:to>
      <xdr:col>11</xdr:col>
      <xdr:colOff>733425</xdr:colOff>
      <xdr:row>24</xdr:row>
      <xdr:rowOff>638175</xdr:rowOff>
    </xdr:to>
    <xdr:pic>
      <xdr:nvPicPr>
        <xdr:cNvPr id="7900" name="Picture 3274">
          <a:extLst>
            <a:ext uri="{FF2B5EF4-FFF2-40B4-BE49-F238E27FC236}">
              <a16:creationId xmlns:a16="http://schemas.microsoft.com/office/drawing/2014/main" id="{00000000-0008-0000-0600-0000DC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8905875" y="7067550"/>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485775</xdr:colOff>
      <xdr:row>24</xdr:row>
      <xdr:rowOff>342900</xdr:rowOff>
    </xdr:from>
    <xdr:to>
      <xdr:col>9</xdr:col>
      <xdr:colOff>790575</xdr:colOff>
      <xdr:row>24</xdr:row>
      <xdr:rowOff>600075</xdr:rowOff>
    </xdr:to>
    <xdr:pic>
      <xdr:nvPicPr>
        <xdr:cNvPr id="7901" name="Picture 3275">
          <a:extLst>
            <a:ext uri="{FF2B5EF4-FFF2-40B4-BE49-F238E27FC236}">
              <a16:creationId xmlns:a16="http://schemas.microsoft.com/office/drawing/2014/main" id="{00000000-0008-0000-0600-0000DD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7248525" y="7143750"/>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638175</xdr:colOff>
      <xdr:row>24</xdr:row>
      <xdr:rowOff>495300</xdr:rowOff>
    </xdr:from>
    <xdr:to>
      <xdr:col>12</xdr:col>
      <xdr:colOff>76200</xdr:colOff>
      <xdr:row>24</xdr:row>
      <xdr:rowOff>752475</xdr:rowOff>
    </xdr:to>
    <xdr:pic>
      <xdr:nvPicPr>
        <xdr:cNvPr id="7903" name="Picture 3277">
          <a:extLst>
            <a:ext uri="{FF2B5EF4-FFF2-40B4-BE49-F238E27FC236}">
              <a16:creationId xmlns:a16="http://schemas.microsoft.com/office/drawing/2014/main" id="{00000000-0008-0000-0600-0000DF1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69353" t="43413" r="26607" b="50723"/>
        <a:stretch>
          <a:fillRect/>
        </a:stretch>
      </xdr:blipFill>
      <xdr:spPr bwMode="auto">
        <a:xfrm>
          <a:off x="9020175" y="7296150"/>
          <a:ext cx="2476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542925</xdr:colOff>
      <xdr:row>23</xdr:row>
      <xdr:rowOff>190500</xdr:rowOff>
    </xdr:from>
    <xdr:to>
      <xdr:col>10</xdr:col>
      <xdr:colOff>676275</xdr:colOff>
      <xdr:row>24</xdr:row>
      <xdr:rowOff>257175</xdr:rowOff>
    </xdr:to>
    <xdr:pic>
      <xdr:nvPicPr>
        <xdr:cNvPr id="7904" name="Picture 3278">
          <a:extLst>
            <a:ext uri="{FF2B5EF4-FFF2-40B4-BE49-F238E27FC236}">
              <a16:creationId xmlns:a16="http://schemas.microsoft.com/office/drawing/2014/main" id="{00000000-0008-0000-0600-0000E0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41209" t="59906" r="57022" b="35060"/>
        <a:stretch>
          <a:fillRect/>
        </a:stretch>
      </xdr:blipFill>
      <xdr:spPr bwMode="auto">
        <a:xfrm>
          <a:off x="8115300" y="6791325"/>
          <a:ext cx="1333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809625</xdr:colOff>
      <xdr:row>24</xdr:row>
      <xdr:rowOff>133350</xdr:rowOff>
    </xdr:from>
    <xdr:to>
      <xdr:col>9</xdr:col>
      <xdr:colOff>342900</xdr:colOff>
      <xdr:row>24</xdr:row>
      <xdr:rowOff>333375</xdr:rowOff>
    </xdr:to>
    <xdr:pic>
      <xdr:nvPicPr>
        <xdr:cNvPr id="7905" name="Picture 3279">
          <a:extLst>
            <a:ext uri="{FF2B5EF4-FFF2-40B4-BE49-F238E27FC236}">
              <a16:creationId xmlns:a16="http://schemas.microsoft.com/office/drawing/2014/main" id="{00000000-0008-0000-0600-0000E11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6715125" y="6934200"/>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24</xdr:row>
      <xdr:rowOff>419100</xdr:rowOff>
    </xdr:from>
    <xdr:to>
      <xdr:col>13</xdr:col>
      <xdr:colOff>314325</xdr:colOff>
      <xdr:row>24</xdr:row>
      <xdr:rowOff>561975</xdr:rowOff>
    </xdr:to>
    <xdr:sp macro="" textlink="">
      <xdr:nvSpPr>
        <xdr:cNvPr id="7906" name="Line 3281">
          <a:extLst>
            <a:ext uri="{FF2B5EF4-FFF2-40B4-BE49-F238E27FC236}">
              <a16:creationId xmlns:a16="http://schemas.microsoft.com/office/drawing/2014/main" id="{00000000-0008-0000-0600-0000E21E0000}"/>
            </a:ext>
          </a:extLst>
        </xdr:cNvPr>
        <xdr:cNvSpPr>
          <a:spLocks noChangeShapeType="1"/>
        </xdr:cNvSpPr>
      </xdr:nvSpPr>
      <xdr:spPr bwMode="auto">
        <a:xfrm flipH="1" flipV="1">
          <a:off x="10077450" y="7219950"/>
          <a:ext cx="285750"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561975</xdr:colOff>
      <xdr:row>24</xdr:row>
      <xdr:rowOff>323850</xdr:rowOff>
    </xdr:from>
    <xdr:to>
      <xdr:col>13</xdr:col>
      <xdr:colOff>676275</xdr:colOff>
      <xdr:row>24</xdr:row>
      <xdr:rowOff>381000</xdr:rowOff>
    </xdr:to>
    <xdr:sp macro="" textlink="">
      <xdr:nvSpPr>
        <xdr:cNvPr id="7907" name="Line 3282">
          <a:extLst>
            <a:ext uri="{FF2B5EF4-FFF2-40B4-BE49-F238E27FC236}">
              <a16:creationId xmlns:a16="http://schemas.microsoft.com/office/drawing/2014/main" id="{00000000-0008-0000-0600-0000E31E0000}"/>
            </a:ext>
          </a:extLst>
        </xdr:cNvPr>
        <xdr:cNvSpPr>
          <a:spLocks noChangeShapeType="1"/>
        </xdr:cNvSpPr>
      </xdr:nvSpPr>
      <xdr:spPr bwMode="auto">
        <a:xfrm flipH="1" flipV="1">
          <a:off x="10610850" y="7124700"/>
          <a:ext cx="11430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257175</xdr:colOff>
      <xdr:row>24</xdr:row>
      <xdr:rowOff>104775</xdr:rowOff>
    </xdr:from>
    <xdr:to>
      <xdr:col>14</xdr:col>
      <xdr:colOff>390525</xdr:colOff>
      <xdr:row>24</xdr:row>
      <xdr:rowOff>171450</xdr:rowOff>
    </xdr:to>
    <xdr:sp macro="" textlink="">
      <xdr:nvSpPr>
        <xdr:cNvPr id="7908" name="Line 3283">
          <a:extLst>
            <a:ext uri="{FF2B5EF4-FFF2-40B4-BE49-F238E27FC236}">
              <a16:creationId xmlns:a16="http://schemas.microsoft.com/office/drawing/2014/main" id="{00000000-0008-0000-0600-0000E41E0000}"/>
            </a:ext>
          </a:extLst>
        </xdr:cNvPr>
        <xdr:cNvSpPr>
          <a:spLocks noChangeShapeType="1"/>
        </xdr:cNvSpPr>
      </xdr:nvSpPr>
      <xdr:spPr bwMode="auto">
        <a:xfrm flipH="1" flipV="1">
          <a:off x="11115675" y="6905625"/>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790575</xdr:colOff>
      <xdr:row>23</xdr:row>
      <xdr:rowOff>85725</xdr:rowOff>
    </xdr:from>
    <xdr:to>
      <xdr:col>15</xdr:col>
      <xdr:colOff>104775</xdr:colOff>
      <xdr:row>23</xdr:row>
      <xdr:rowOff>152400</xdr:rowOff>
    </xdr:to>
    <xdr:sp macro="" textlink="">
      <xdr:nvSpPr>
        <xdr:cNvPr id="7909" name="Line 3284">
          <a:extLst>
            <a:ext uri="{FF2B5EF4-FFF2-40B4-BE49-F238E27FC236}">
              <a16:creationId xmlns:a16="http://schemas.microsoft.com/office/drawing/2014/main" id="{00000000-0008-0000-0600-0000E51E0000}"/>
            </a:ext>
          </a:extLst>
        </xdr:cNvPr>
        <xdr:cNvSpPr>
          <a:spLocks noChangeShapeType="1"/>
        </xdr:cNvSpPr>
      </xdr:nvSpPr>
      <xdr:spPr bwMode="auto">
        <a:xfrm flipH="1" flipV="1">
          <a:off x="11649075" y="6686550"/>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180975</xdr:colOff>
      <xdr:row>22</xdr:row>
      <xdr:rowOff>38100</xdr:rowOff>
    </xdr:from>
    <xdr:to>
      <xdr:col>15</xdr:col>
      <xdr:colOff>485775</xdr:colOff>
      <xdr:row>23</xdr:row>
      <xdr:rowOff>0</xdr:rowOff>
    </xdr:to>
    <xdr:sp macro="" textlink="">
      <xdr:nvSpPr>
        <xdr:cNvPr id="7910" name="Line 3285">
          <a:extLst>
            <a:ext uri="{FF2B5EF4-FFF2-40B4-BE49-F238E27FC236}">
              <a16:creationId xmlns:a16="http://schemas.microsoft.com/office/drawing/2014/main" id="{00000000-0008-0000-0600-0000E61E0000}"/>
            </a:ext>
          </a:extLst>
        </xdr:cNvPr>
        <xdr:cNvSpPr>
          <a:spLocks noChangeShapeType="1"/>
        </xdr:cNvSpPr>
      </xdr:nvSpPr>
      <xdr:spPr bwMode="auto">
        <a:xfrm flipH="1" flipV="1">
          <a:off x="11858625" y="6438900"/>
          <a:ext cx="304800" cy="161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352425</xdr:colOff>
      <xdr:row>23</xdr:row>
      <xdr:rowOff>123825</xdr:rowOff>
    </xdr:from>
    <xdr:to>
      <xdr:col>15</xdr:col>
      <xdr:colOff>38100</xdr:colOff>
      <xdr:row>24</xdr:row>
      <xdr:rowOff>133350</xdr:rowOff>
    </xdr:to>
    <xdr:sp macro="" textlink="">
      <xdr:nvSpPr>
        <xdr:cNvPr id="7911" name="Line 3286">
          <a:extLst>
            <a:ext uri="{FF2B5EF4-FFF2-40B4-BE49-F238E27FC236}">
              <a16:creationId xmlns:a16="http://schemas.microsoft.com/office/drawing/2014/main" id="{00000000-0008-0000-0600-0000E71E0000}"/>
            </a:ext>
          </a:extLst>
        </xdr:cNvPr>
        <xdr:cNvSpPr>
          <a:spLocks noChangeShapeType="1"/>
        </xdr:cNvSpPr>
      </xdr:nvSpPr>
      <xdr:spPr bwMode="auto">
        <a:xfrm flipV="1">
          <a:off x="11210925" y="6724650"/>
          <a:ext cx="50482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619125</xdr:colOff>
      <xdr:row>24</xdr:row>
      <xdr:rowOff>142875</xdr:rowOff>
    </xdr:from>
    <xdr:to>
      <xdr:col>14</xdr:col>
      <xdr:colOff>342900</xdr:colOff>
      <xdr:row>24</xdr:row>
      <xdr:rowOff>352425</xdr:rowOff>
    </xdr:to>
    <xdr:sp macro="" textlink="">
      <xdr:nvSpPr>
        <xdr:cNvPr id="7912" name="Line 3287">
          <a:extLst>
            <a:ext uri="{FF2B5EF4-FFF2-40B4-BE49-F238E27FC236}">
              <a16:creationId xmlns:a16="http://schemas.microsoft.com/office/drawing/2014/main" id="{00000000-0008-0000-0600-0000E81E0000}"/>
            </a:ext>
          </a:extLst>
        </xdr:cNvPr>
        <xdr:cNvSpPr>
          <a:spLocks noChangeShapeType="1"/>
        </xdr:cNvSpPr>
      </xdr:nvSpPr>
      <xdr:spPr bwMode="auto">
        <a:xfrm flipV="1">
          <a:off x="10668000" y="6943725"/>
          <a:ext cx="53340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247650</xdr:colOff>
      <xdr:row>24</xdr:row>
      <xdr:rowOff>361950</xdr:rowOff>
    </xdr:from>
    <xdr:to>
      <xdr:col>13</xdr:col>
      <xdr:colOff>609600</xdr:colOff>
      <xdr:row>24</xdr:row>
      <xdr:rowOff>504825</xdr:rowOff>
    </xdr:to>
    <xdr:sp macro="" textlink="">
      <xdr:nvSpPr>
        <xdr:cNvPr id="7913" name="Line 3288">
          <a:extLst>
            <a:ext uri="{FF2B5EF4-FFF2-40B4-BE49-F238E27FC236}">
              <a16:creationId xmlns:a16="http://schemas.microsoft.com/office/drawing/2014/main" id="{00000000-0008-0000-0600-0000E91E0000}"/>
            </a:ext>
          </a:extLst>
        </xdr:cNvPr>
        <xdr:cNvSpPr>
          <a:spLocks noChangeShapeType="1"/>
        </xdr:cNvSpPr>
      </xdr:nvSpPr>
      <xdr:spPr bwMode="auto">
        <a:xfrm flipV="1">
          <a:off x="10296525" y="7162800"/>
          <a:ext cx="36195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57150</xdr:colOff>
      <xdr:row>22</xdr:row>
      <xdr:rowOff>171450</xdr:rowOff>
    </xdr:from>
    <xdr:to>
      <xdr:col>15</xdr:col>
      <xdr:colOff>419100</xdr:colOff>
      <xdr:row>23</xdr:row>
      <xdr:rowOff>114300</xdr:rowOff>
    </xdr:to>
    <xdr:sp macro="" textlink="">
      <xdr:nvSpPr>
        <xdr:cNvPr id="7914" name="Line 3289">
          <a:extLst>
            <a:ext uri="{FF2B5EF4-FFF2-40B4-BE49-F238E27FC236}">
              <a16:creationId xmlns:a16="http://schemas.microsoft.com/office/drawing/2014/main" id="{00000000-0008-0000-0600-0000EA1E0000}"/>
            </a:ext>
          </a:extLst>
        </xdr:cNvPr>
        <xdr:cNvSpPr>
          <a:spLocks noChangeShapeType="1"/>
        </xdr:cNvSpPr>
      </xdr:nvSpPr>
      <xdr:spPr bwMode="auto">
        <a:xfrm flipV="1">
          <a:off x="11734800" y="6572250"/>
          <a:ext cx="36195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733425</xdr:colOff>
      <xdr:row>24</xdr:row>
      <xdr:rowOff>123825</xdr:rowOff>
    </xdr:from>
    <xdr:to>
      <xdr:col>14</xdr:col>
      <xdr:colOff>180975</xdr:colOff>
      <xdr:row>24</xdr:row>
      <xdr:rowOff>266700</xdr:rowOff>
    </xdr:to>
    <xdr:pic>
      <xdr:nvPicPr>
        <xdr:cNvPr id="7915" name="Picture 3290">
          <a:extLst>
            <a:ext uri="{FF2B5EF4-FFF2-40B4-BE49-F238E27FC236}">
              <a16:creationId xmlns:a16="http://schemas.microsoft.com/office/drawing/2014/main" id="{00000000-0008-0000-0600-0000EB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10782300" y="6924675"/>
          <a:ext cx="2571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447675</xdr:colOff>
      <xdr:row>23</xdr:row>
      <xdr:rowOff>114300</xdr:rowOff>
    </xdr:from>
    <xdr:to>
      <xdr:col>14</xdr:col>
      <xdr:colOff>714375</xdr:colOff>
      <xdr:row>24</xdr:row>
      <xdr:rowOff>66675</xdr:rowOff>
    </xdr:to>
    <xdr:pic>
      <xdr:nvPicPr>
        <xdr:cNvPr id="7916" name="Picture 3291">
          <a:extLst>
            <a:ext uri="{FF2B5EF4-FFF2-40B4-BE49-F238E27FC236}">
              <a16:creationId xmlns:a16="http://schemas.microsoft.com/office/drawing/2014/main" id="{00000000-0008-0000-0600-0000EC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11306175" y="6715125"/>
          <a:ext cx="266700"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219075</xdr:colOff>
      <xdr:row>24</xdr:row>
      <xdr:rowOff>285750</xdr:rowOff>
    </xdr:from>
    <xdr:to>
      <xdr:col>13</xdr:col>
      <xdr:colOff>571500</xdr:colOff>
      <xdr:row>24</xdr:row>
      <xdr:rowOff>476250</xdr:rowOff>
    </xdr:to>
    <xdr:pic>
      <xdr:nvPicPr>
        <xdr:cNvPr id="7917" name="Picture 3292">
          <a:extLst>
            <a:ext uri="{FF2B5EF4-FFF2-40B4-BE49-F238E27FC236}">
              <a16:creationId xmlns:a16="http://schemas.microsoft.com/office/drawing/2014/main" id="{00000000-0008-0000-0600-0000ED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04698">
          <a:off x="10267950" y="708660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9525</xdr:colOff>
      <xdr:row>22</xdr:row>
      <xdr:rowOff>95250</xdr:rowOff>
    </xdr:from>
    <xdr:to>
      <xdr:col>15</xdr:col>
      <xdr:colOff>361950</xdr:colOff>
      <xdr:row>23</xdr:row>
      <xdr:rowOff>85725</xdr:rowOff>
    </xdr:to>
    <xdr:pic>
      <xdr:nvPicPr>
        <xdr:cNvPr id="7918" name="Picture 3293">
          <a:extLst>
            <a:ext uri="{FF2B5EF4-FFF2-40B4-BE49-F238E27FC236}">
              <a16:creationId xmlns:a16="http://schemas.microsoft.com/office/drawing/2014/main" id="{00000000-0008-0000-0600-0000EE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04698">
          <a:off x="11687175" y="649605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76200</xdr:colOff>
      <xdr:row>22</xdr:row>
      <xdr:rowOff>66675</xdr:rowOff>
    </xdr:from>
    <xdr:to>
      <xdr:col>15</xdr:col>
      <xdr:colOff>180975</xdr:colOff>
      <xdr:row>24</xdr:row>
      <xdr:rowOff>419100</xdr:rowOff>
    </xdr:to>
    <xdr:sp macro="" textlink="">
      <xdr:nvSpPr>
        <xdr:cNvPr id="7919" name="Line 3294">
          <a:extLst>
            <a:ext uri="{FF2B5EF4-FFF2-40B4-BE49-F238E27FC236}">
              <a16:creationId xmlns:a16="http://schemas.microsoft.com/office/drawing/2014/main" id="{00000000-0008-0000-0600-0000EF1E0000}"/>
            </a:ext>
          </a:extLst>
        </xdr:cNvPr>
        <xdr:cNvSpPr>
          <a:spLocks noChangeShapeType="1"/>
        </xdr:cNvSpPr>
      </xdr:nvSpPr>
      <xdr:spPr bwMode="auto">
        <a:xfrm flipV="1">
          <a:off x="10125075" y="6467475"/>
          <a:ext cx="1733550" cy="752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723900</xdr:colOff>
      <xdr:row>23</xdr:row>
      <xdr:rowOff>114300</xdr:rowOff>
    </xdr:from>
    <xdr:to>
      <xdr:col>14</xdr:col>
      <xdr:colOff>266700</xdr:colOff>
      <xdr:row>24</xdr:row>
      <xdr:rowOff>104775</xdr:rowOff>
    </xdr:to>
    <xdr:pic>
      <xdr:nvPicPr>
        <xdr:cNvPr id="7920" name="Picture 3295">
          <a:extLst>
            <a:ext uri="{FF2B5EF4-FFF2-40B4-BE49-F238E27FC236}">
              <a16:creationId xmlns:a16="http://schemas.microsoft.com/office/drawing/2014/main" id="{00000000-0008-0000-0600-0000F01E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30917" t="52425" r="62163" b="40178"/>
        <a:stretch>
          <a:fillRect/>
        </a:stretch>
      </xdr:blipFill>
      <xdr:spPr bwMode="auto">
        <a:xfrm rot="-1547032">
          <a:off x="10772775" y="671512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514350</xdr:colOff>
      <xdr:row>22</xdr:row>
      <xdr:rowOff>85725</xdr:rowOff>
    </xdr:from>
    <xdr:to>
      <xdr:col>15</xdr:col>
      <xdr:colOff>762000</xdr:colOff>
      <xdr:row>23</xdr:row>
      <xdr:rowOff>0</xdr:rowOff>
    </xdr:to>
    <xdr:sp macro="" textlink="">
      <xdr:nvSpPr>
        <xdr:cNvPr id="7921" name="Line 3296">
          <a:extLst>
            <a:ext uri="{FF2B5EF4-FFF2-40B4-BE49-F238E27FC236}">
              <a16:creationId xmlns:a16="http://schemas.microsoft.com/office/drawing/2014/main" id="{00000000-0008-0000-0600-0000F11E0000}"/>
            </a:ext>
          </a:extLst>
        </xdr:cNvPr>
        <xdr:cNvSpPr>
          <a:spLocks noChangeShapeType="1"/>
        </xdr:cNvSpPr>
      </xdr:nvSpPr>
      <xdr:spPr bwMode="auto">
        <a:xfrm flipH="1">
          <a:off x="12192000" y="6486525"/>
          <a:ext cx="24765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228600</xdr:colOff>
      <xdr:row>24</xdr:row>
      <xdr:rowOff>152400</xdr:rowOff>
    </xdr:from>
    <xdr:to>
      <xdr:col>16</xdr:col>
      <xdr:colOff>609600</xdr:colOff>
      <xdr:row>24</xdr:row>
      <xdr:rowOff>438150</xdr:rowOff>
    </xdr:to>
    <xdr:sp macro="" textlink="">
      <xdr:nvSpPr>
        <xdr:cNvPr id="7922" name="Line 3297">
          <a:extLst>
            <a:ext uri="{FF2B5EF4-FFF2-40B4-BE49-F238E27FC236}">
              <a16:creationId xmlns:a16="http://schemas.microsoft.com/office/drawing/2014/main" id="{00000000-0008-0000-0600-0000F21E0000}"/>
            </a:ext>
          </a:extLst>
        </xdr:cNvPr>
        <xdr:cNvSpPr>
          <a:spLocks noChangeShapeType="1"/>
        </xdr:cNvSpPr>
      </xdr:nvSpPr>
      <xdr:spPr bwMode="auto">
        <a:xfrm flipH="1">
          <a:off x="12715875" y="6953250"/>
          <a:ext cx="381000" cy="285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285750</xdr:colOff>
      <xdr:row>24</xdr:row>
      <xdr:rowOff>285750</xdr:rowOff>
    </xdr:from>
    <xdr:to>
      <xdr:col>16</xdr:col>
      <xdr:colOff>828675</xdr:colOff>
      <xdr:row>24</xdr:row>
      <xdr:rowOff>742950</xdr:rowOff>
    </xdr:to>
    <xdr:sp macro="" textlink="">
      <xdr:nvSpPr>
        <xdr:cNvPr id="7923" name="Line 3298">
          <a:extLst>
            <a:ext uri="{FF2B5EF4-FFF2-40B4-BE49-F238E27FC236}">
              <a16:creationId xmlns:a16="http://schemas.microsoft.com/office/drawing/2014/main" id="{00000000-0008-0000-0600-0000F31E0000}"/>
            </a:ext>
          </a:extLst>
        </xdr:cNvPr>
        <xdr:cNvSpPr>
          <a:spLocks noChangeShapeType="1"/>
        </xdr:cNvSpPr>
      </xdr:nvSpPr>
      <xdr:spPr bwMode="auto">
        <a:xfrm flipH="1">
          <a:off x="12773025" y="7086600"/>
          <a:ext cx="542925" cy="457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581025</xdr:colOff>
      <xdr:row>23</xdr:row>
      <xdr:rowOff>0</xdr:rowOff>
    </xdr:from>
    <xdr:to>
      <xdr:col>16</xdr:col>
      <xdr:colOff>590550</xdr:colOff>
      <xdr:row>24</xdr:row>
      <xdr:rowOff>171450</xdr:rowOff>
    </xdr:to>
    <xdr:sp macro="" textlink="">
      <xdr:nvSpPr>
        <xdr:cNvPr id="7924" name="Line 3299">
          <a:extLst>
            <a:ext uri="{FF2B5EF4-FFF2-40B4-BE49-F238E27FC236}">
              <a16:creationId xmlns:a16="http://schemas.microsoft.com/office/drawing/2014/main" id="{00000000-0008-0000-0600-0000F41E0000}"/>
            </a:ext>
          </a:extLst>
        </xdr:cNvPr>
        <xdr:cNvSpPr>
          <a:spLocks noChangeShapeType="1"/>
        </xdr:cNvSpPr>
      </xdr:nvSpPr>
      <xdr:spPr bwMode="auto">
        <a:xfrm>
          <a:off x="12258675" y="6600825"/>
          <a:ext cx="819150" cy="371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15</xdr:col>
      <xdr:colOff>628650</xdr:colOff>
      <xdr:row>23</xdr:row>
      <xdr:rowOff>85725</xdr:rowOff>
    </xdr:from>
    <xdr:to>
      <xdr:col>16</xdr:col>
      <xdr:colOff>723900</xdr:colOff>
      <xdr:row>24</xdr:row>
      <xdr:rowOff>28575</xdr:rowOff>
    </xdr:to>
    <xdr:pic>
      <xdr:nvPicPr>
        <xdr:cNvPr id="7925" name="Picture 3300">
          <a:extLst>
            <a:ext uri="{FF2B5EF4-FFF2-40B4-BE49-F238E27FC236}">
              <a16:creationId xmlns:a16="http://schemas.microsoft.com/office/drawing/2014/main" id="{00000000-0008-0000-0600-0000F51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408061">
          <a:off x="12306300" y="6686550"/>
          <a:ext cx="90487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504825</xdr:colOff>
      <xdr:row>24</xdr:row>
      <xdr:rowOff>238125</xdr:rowOff>
    </xdr:from>
    <xdr:to>
      <xdr:col>16</xdr:col>
      <xdr:colOff>742950</xdr:colOff>
      <xdr:row>24</xdr:row>
      <xdr:rowOff>352425</xdr:rowOff>
    </xdr:to>
    <xdr:sp macro="" textlink="">
      <xdr:nvSpPr>
        <xdr:cNvPr id="7926" name="Line 3301">
          <a:extLst>
            <a:ext uri="{FF2B5EF4-FFF2-40B4-BE49-F238E27FC236}">
              <a16:creationId xmlns:a16="http://schemas.microsoft.com/office/drawing/2014/main" id="{00000000-0008-0000-0600-0000F61E0000}"/>
            </a:ext>
          </a:extLst>
        </xdr:cNvPr>
        <xdr:cNvSpPr>
          <a:spLocks noChangeShapeType="1"/>
        </xdr:cNvSpPr>
      </xdr:nvSpPr>
      <xdr:spPr bwMode="auto">
        <a:xfrm>
          <a:off x="12992100" y="7038975"/>
          <a:ext cx="238125"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495300</xdr:colOff>
      <xdr:row>24</xdr:row>
      <xdr:rowOff>152400</xdr:rowOff>
    </xdr:from>
    <xdr:to>
      <xdr:col>16</xdr:col>
      <xdr:colOff>847725</xdr:colOff>
      <xdr:row>24</xdr:row>
      <xdr:rowOff>342900</xdr:rowOff>
    </xdr:to>
    <xdr:pic>
      <xdr:nvPicPr>
        <xdr:cNvPr id="7927" name="Picture 3302">
          <a:extLst>
            <a:ext uri="{FF2B5EF4-FFF2-40B4-BE49-F238E27FC236}">
              <a16:creationId xmlns:a16="http://schemas.microsoft.com/office/drawing/2014/main" id="{00000000-0008-0000-0600-0000F71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866781">
          <a:off x="12982575" y="6953250"/>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762000</xdr:colOff>
      <xdr:row>22</xdr:row>
      <xdr:rowOff>104775</xdr:rowOff>
    </xdr:from>
    <xdr:to>
      <xdr:col>16</xdr:col>
      <xdr:colOff>828675</xdr:colOff>
      <xdr:row>24</xdr:row>
      <xdr:rowOff>95250</xdr:rowOff>
    </xdr:to>
    <xdr:sp macro="" textlink="">
      <xdr:nvSpPr>
        <xdr:cNvPr id="7928" name="Line 3303">
          <a:extLst>
            <a:ext uri="{FF2B5EF4-FFF2-40B4-BE49-F238E27FC236}">
              <a16:creationId xmlns:a16="http://schemas.microsoft.com/office/drawing/2014/main" id="{00000000-0008-0000-0600-0000F81E0000}"/>
            </a:ext>
          </a:extLst>
        </xdr:cNvPr>
        <xdr:cNvSpPr>
          <a:spLocks noChangeShapeType="1"/>
        </xdr:cNvSpPr>
      </xdr:nvSpPr>
      <xdr:spPr bwMode="auto">
        <a:xfrm>
          <a:off x="12439650" y="6505575"/>
          <a:ext cx="876300" cy="3905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15</xdr:col>
      <xdr:colOff>742950</xdr:colOff>
      <xdr:row>22</xdr:row>
      <xdr:rowOff>114300</xdr:rowOff>
    </xdr:from>
    <xdr:to>
      <xdr:col>17</xdr:col>
      <xdr:colOff>47625</xdr:colOff>
      <xdr:row>23</xdr:row>
      <xdr:rowOff>104775</xdr:rowOff>
    </xdr:to>
    <xdr:pic>
      <xdr:nvPicPr>
        <xdr:cNvPr id="7929" name="Picture 3304">
          <a:extLst>
            <a:ext uri="{FF2B5EF4-FFF2-40B4-BE49-F238E27FC236}">
              <a16:creationId xmlns:a16="http://schemas.microsoft.com/office/drawing/2014/main" id="{00000000-0008-0000-0600-0000F91E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4004" t="45851" r="40886" b="48260"/>
        <a:stretch>
          <a:fillRect/>
        </a:stretch>
      </xdr:blipFill>
      <xdr:spPr bwMode="auto">
        <a:xfrm rot="1391916">
          <a:off x="12420600" y="6515100"/>
          <a:ext cx="9715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238125</xdr:colOff>
      <xdr:row>24</xdr:row>
      <xdr:rowOff>466725</xdr:rowOff>
    </xdr:from>
    <xdr:to>
      <xdr:col>16</xdr:col>
      <xdr:colOff>790575</xdr:colOff>
      <xdr:row>24</xdr:row>
      <xdr:rowOff>752475</xdr:rowOff>
    </xdr:to>
    <xdr:sp macro="" textlink="">
      <xdr:nvSpPr>
        <xdr:cNvPr id="7930" name="Line 3305">
          <a:extLst>
            <a:ext uri="{FF2B5EF4-FFF2-40B4-BE49-F238E27FC236}">
              <a16:creationId xmlns:a16="http://schemas.microsoft.com/office/drawing/2014/main" id="{00000000-0008-0000-0600-0000FA1E0000}"/>
            </a:ext>
          </a:extLst>
        </xdr:cNvPr>
        <xdr:cNvSpPr>
          <a:spLocks noChangeShapeType="1"/>
        </xdr:cNvSpPr>
      </xdr:nvSpPr>
      <xdr:spPr bwMode="auto">
        <a:xfrm flipH="1" flipV="1">
          <a:off x="12725400" y="7267575"/>
          <a:ext cx="552450" cy="285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247650</xdr:colOff>
      <xdr:row>24</xdr:row>
      <xdr:rowOff>819150</xdr:rowOff>
    </xdr:from>
    <xdr:to>
      <xdr:col>16</xdr:col>
      <xdr:colOff>47625</xdr:colOff>
      <xdr:row>25</xdr:row>
      <xdr:rowOff>200025</xdr:rowOff>
    </xdr:to>
    <xdr:sp macro="" textlink="">
      <xdr:nvSpPr>
        <xdr:cNvPr id="7931" name="Line 3306">
          <a:extLst>
            <a:ext uri="{FF2B5EF4-FFF2-40B4-BE49-F238E27FC236}">
              <a16:creationId xmlns:a16="http://schemas.microsoft.com/office/drawing/2014/main" id="{00000000-0008-0000-0600-0000FB1E0000}"/>
            </a:ext>
          </a:extLst>
        </xdr:cNvPr>
        <xdr:cNvSpPr>
          <a:spLocks noChangeShapeType="1"/>
        </xdr:cNvSpPr>
      </xdr:nvSpPr>
      <xdr:spPr bwMode="auto">
        <a:xfrm flipH="1" flipV="1">
          <a:off x="11925300" y="7620000"/>
          <a:ext cx="609600" cy="3429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47625</xdr:colOff>
      <xdr:row>24</xdr:row>
      <xdr:rowOff>752475</xdr:rowOff>
    </xdr:from>
    <xdr:to>
      <xdr:col>16</xdr:col>
      <xdr:colOff>790575</xdr:colOff>
      <xdr:row>25</xdr:row>
      <xdr:rowOff>190500</xdr:rowOff>
    </xdr:to>
    <xdr:sp macro="" textlink="">
      <xdr:nvSpPr>
        <xdr:cNvPr id="7932" name="Line 3307">
          <a:extLst>
            <a:ext uri="{FF2B5EF4-FFF2-40B4-BE49-F238E27FC236}">
              <a16:creationId xmlns:a16="http://schemas.microsoft.com/office/drawing/2014/main" id="{00000000-0008-0000-0600-0000FC1E0000}"/>
            </a:ext>
          </a:extLst>
        </xdr:cNvPr>
        <xdr:cNvSpPr>
          <a:spLocks noChangeShapeType="1"/>
        </xdr:cNvSpPr>
      </xdr:nvSpPr>
      <xdr:spPr bwMode="auto">
        <a:xfrm flipV="1">
          <a:off x="12534900" y="7553325"/>
          <a:ext cx="742950" cy="4000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16</xdr:col>
      <xdr:colOff>266700</xdr:colOff>
      <xdr:row>24</xdr:row>
      <xdr:rowOff>742950</xdr:rowOff>
    </xdr:from>
    <xdr:to>
      <xdr:col>16</xdr:col>
      <xdr:colOff>628650</xdr:colOff>
      <xdr:row>25</xdr:row>
      <xdr:rowOff>47625</xdr:rowOff>
    </xdr:to>
    <xdr:pic>
      <xdr:nvPicPr>
        <xdr:cNvPr id="7933" name="Picture 3308">
          <a:extLst>
            <a:ext uri="{FF2B5EF4-FFF2-40B4-BE49-F238E27FC236}">
              <a16:creationId xmlns:a16="http://schemas.microsoft.com/office/drawing/2014/main" id="{00000000-0008-0000-0600-0000FD1E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520771">
          <a:off x="12753975" y="7543800"/>
          <a:ext cx="3619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76200</xdr:colOff>
      <xdr:row>24</xdr:row>
      <xdr:rowOff>590550</xdr:rowOff>
    </xdr:from>
    <xdr:to>
      <xdr:col>13</xdr:col>
      <xdr:colOff>295275</xdr:colOff>
      <xdr:row>24</xdr:row>
      <xdr:rowOff>676275</xdr:rowOff>
    </xdr:to>
    <xdr:sp macro="" textlink="">
      <xdr:nvSpPr>
        <xdr:cNvPr id="7934" name="Line 3309">
          <a:extLst>
            <a:ext uri="{FF2B5EF4-FFF2-40B4-BE49-F238E27FC236}">
              <a16:creationId xmlns:a16="http://schemas.microsoft.com/office/drawing/2014/main" id="{00000000-0008-0000-0600-0000FE1E0000}"/>
            </a:ext>
          </a:extLst>
        </xdr:cNvPr>
        <xdr:cNvSpPr>
          <a:spLocks noChangeShapeType="1"/>
        </xdr:cNvSpPr>
      </xdr:nvSpPr>
      <xdr:spPr bwMode="auto">
        <a:xfrm flipH="1">
          <a:off x="10125075" y="7391400"/>
          <a:ext cx="2190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409575</xdr:colOff>
      <xdr:row>24</xdr:row>
      <xdr:rowOff>733425</xdr:rowOff>
    </xdr:from>
    <xdr:to>
      <xdr:col>13</xdr:col>
      <xdr:colOff>657225</xdr:colOff>
      <xdr:row>24</xdr:row>
      <xdr:rowOff>838200</xdr:rowOff>
    </xdr:to>
    <xdr:sp macro="" textlink="">
      <xdr:nvSpPr>
        <xdr:cNvPr id="7935" name="Line 3310">
          <a:extLst>
            <a:ext uri="{FF2B5EF4-FFF2-40B4-BE49-F238E27FC236}">
              <a16:creationId xmlns:a16="http://schemas.microsoft.com/office/drawing/2014/main" id="{00000000-0008-0000-0600-0000FF1E0000}"/>
            </a:ext>
          </a:extLst>
        </xdr:cNvPr>
        <xdr:cNvSpPr>
          <a:spLocks noChangeShapeType="1"/>
        </xdr:cNvSpPr>
      </xdr:nvSpPr>
      <xdr:spPr bwMode="auto">
        <a:xfrm flipH="1">
          <a:off x="10458450" y="7534275"/>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104775</xdr:colOff>
      <xdr:row>24</xdr:row>
      <xdr:rowOff>581025</xdr:rowOff>
    </xdr:from>
    <xdr:to>
      <xdr:col>13</xdr:col>
      <xdr:colOff>485775</xdr:colOff>
      <xdr:row>24</xdr:row>
      <xdr:rowOff>809625</xdr:rowOff>
    </xdr:to>
    <xdr:pic>
      <xdr:nvPicPr>
        <xdr:cNvPr id="7936" name="Picture 3311">
          <a:extLst>
            <a:ext uri="{FF2B5EF4-FFF2-40B4-BE49-F238E27FC236}">
              <a16:creationId xmlns:a16="http://schemas.microsoft.com/office/drawing/2014/main" id="{00000000-0008-0000-0600-0000001F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10153650" y="7381875"/>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76200</xdr:colOff>
      <xdr:row>24</xdr:row>
      <xdr:rowOff>666750</xdr:rowOff>
    </xdr:from>
    <xdr:to>
      <xdr:col>13</xdr:col>
      <xdr:colOff>409575</xdr:colOff>
      <xdr:row>24</xdr:row>
      <xdr:rowOff>838200</xdr:rowOff>
    </xdr:to>
    <xdr:sp macro="" textlink="">
      <xdr:nvSpPr>
        <xdr:cNvPr id="7937" name="Line 3312">
          <a:extLst>
            <a:ext uri="{FF2B5EF4-FFF2-40B4-BE49-F238E27FC236}">
              <a16:creationId xmlns:a16="http://schemas.microsoft.com/office/drawing/2014/main" id="{00000000-0008-0000-0600-0000011F0000}"/>
            </a:ext>
          </a:extLst>
        </xdr:cNvPr>
        <xdr:cNvSpPr>
          <a:spLocks noChangeShapeType="1"/>
        </xdr:cNvSpPr>
      </xdr:nvSpPr>
      <xdr:spPr bwMode="auto">
        <a:xfrm>
          <a:off x="10125075" y="7467600"/>
          <a:ext cx="333375" cy="171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323850</xdr:colOff>
      <xdr:row>24</xdr:row>
      <xdr:rowOff>257175</xdr:rowOff>
    </xdr:from>
    <xdr:to>
      <xdr:col>14</xdr:col>
      <xdr:colOff>523875</xdr:colOff>
      <xdr:row>24</xdr:row>
      <xdr:rowOff>466725</xdr:rowOff>
    </xdr:to>
    <xdr:pic>
      <xdr:nvPicPr>
        <xdr:cNvPr id="7938" name="Picture 3313">
          <a:extLst>
            <a:ext uri="{FF2B5EF4-FFF2-40B4-BE49-F238E27FC236}">
              <a16:creationId xmlns:a16="http://schemas.microsoft.com/office/drawing/2014/main" id="{00000000-0008-0000-0600-000002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1182350" y="70580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9525</xdr:colOff>
      <xdr:row>24</xdr:row>
      <xdr:rowOff>85725</xdr:rowOff>
    </xdr:from>
    <xdr:to>
      <xdr:col>15</xdr:col>
      <xdr:colOff>219075</xdr:colOff>
      <xdr:row>24</xdr:row>
      <xdr:rowOff>447675</xdr:rowOff>
    </xdr:to>
    <xdr:pic>
      <xdr:nvPicPr>
        <xdr:cNvPr id="7939" name="Picture 3314">
          <a:extLst>
            <a:ext uri="{FF2B5EF4-FFF2-40B4-BE49-F238E27FC236}">
              <a16:creationId xmlns:a16="http://schemas.microsoft.com/office/drawing/2014/main" id="{00000000-0008-0000-0600-000003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11687175" y="6886575"/>
          <a:ext cx="2095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552450</xdr:colOff>
      <xdr:row>24</xdr:row>
      <xdr:rowOff>438150</xdr:rowOff>
    </xdr:from>
    <xdr:to>
      <xdr:col>14</xdr:col>
      <xdr:colOff>38100</xdr:colOff>
      <xdr:row>24</xdr:row>
      <xdr:rowOff>685800</xdr:rowOff>
    </xdr:to>
    <xdr:pic>
      <xdr:nvPicPr>
        <xdr:cNvPr id="7940" name="Picture 3315">
          <a:extLst>
            <a:ext uri="{FF2B5EF4-FFF2-40B4-BE49-F238E27FC236}">
              <a16:creationId xmlns:a16="http://schemas.microsoft.com/office/drawing/2014/main" id="{00000000-0008-0000-0600-000004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10601325" y="7239000"/>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381000</xdr:colOff>
      <xdr:row>23</xdr:row>
      <xdr:rowOff>47625</xdr:rowOff>
    </xdr:from>
    <xdr:to>
      <xdr:col>15</xdr:col>
      <xdr:colOff>676275</xdr:colOff>
      <xdr:row>24</xdr:row>
      <xdr:rowOff>104775</xdr:rowOff>
    </xdr:to>
    <xdr:pic>
      <xdr:nvPicPr>
        <xdr:cNvPr id="7941" name="Picture 3316">
          <a:extLst>
            <a:ext uri="{FF2B5EF4-FFF2-40B4-BE49-F238E27FC236}">
              <a16:creationId xmlns:a16="http://schemas.microsoft.com/office/drawing/2014/main" id="{00000000-0008-0000-0600-000005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12058650" y="6648450"/>
          <a:ext cx="2952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695325</xdr:colOff>
      <xdr:row>24</xdr:row>
      <xdr:rowOff>552450</xdr:rowOff>
    </xdr:from>
    <xdr:to>
      <xdr:col>16</xdr:col>
      <xdr:colOff>142875</xdr:colOff>
      <xdr:row>24</xdr:row>
      <xdr:rowOff>800100</xdr:rowOff>
    </xdr:to>
    <xdr:pic>
      <xdr:nvPicPr>
        <xdr:cNvPr id="7942" name="Picture 3317">
          <a:extLst>
            <a:ext uri="{FF2B5EF4-FFF2-40B4-BE49-F238E27FC236}">
              <a16:creationId xmlns:a16="http://schemas.microsoft.com/office/drawing/2014/main" id="{00000000-0008-0000-0600-000006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69353" t="43413" r="26607" b="50723"/>
        <a:stretch>
          <a:fillRect/>
        </a:stretch>
      </xdr:blipFill>
      <xdr:spPr bwMode="auto">
        <a:xfrm>
          <a:off x="12372975" y="735330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167942</xdr:colOff>
      <xdr:row>68</xdr:row>
      <xdr:rowOff>261537</xdr:rowOff>
    </xdr:from>
    <xdr:to>
      <xdr:col>4</xdr:col>
      <xdr:colOff>651712</xdr:colOff>
      <xdr:row>75</xdr:row>
      <xdr:rowOff>110789</xdr:rowOff>
    </xdr:to>
    <xdr:pic>
      <xdr:nvPicPr>
        <xdr:cNvPr id="7943" name="Picture 3318">
          <a:extLst>
            <a:ext uri="{FF2B5EF4-FFF2-40B4-BE49-F238E27FC236}">
              <a16:creationId xmlns:a16="http://schemas.microsoft.com/office/drawing/2014/main" id="{00000000-0008-0000-0600-0000071F0000}"/>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l="5843" t="10793" r="59599" b="51230"/>
        <a:stretch>
          <a:fillRect/>
        </a:stretch>
      </xdr:blipFill>
      <xdr:spPr bwMode="auto">
        <a:xfrm>
          <a:off x="358442" y="20183826"/>
          <a:ext cx="2920165" cy="1974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209551</xdr:colOff>
      <xdr:row>47</xdr:row>
      <xdr:rowOff>894659</xdr:rowOff>
    </xdr:from>
    <xdr:to>
      <xdr:col>4</xdr:col>
      <xdr:colOff>638175</xdr:colOff>
      <xdr:row>55</xdr:row>
      <xdr:rowOff>19049</xdr:rowOff>
    </xdr:to>
    <xdr:pic>
      <xdr:nvPicPr>
        <xdr:cNvPr id="7944" name="Picture 3319">
          <a:extLst>
            <a:ext uri="{FF2B5EF4-FFF2-40B4-BE49-F238E27FC236}">
              <a16:creationId xmlns:a16="http://schemas.microsoft.com/office/drawing/2014/main" id="{00000000-0008-0000-0600-0000081F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l="58681" t="53415" r="6845" b="8606"/>
        <a:stretch>
          <a:fillRect/>
        </a:stretch>
      </xdr:blipFill>
      <xdr:spPr bwMode="auto">
        <a:xfrm>
          <a:off x="400051" y="14067734"/>
          <a:ext cx="2857499" cy="1924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7960</xdr:colOff>
      <xdr:row>47</xdr:row>
      <xdr:rowOff>892740</xdr:rowOff>
    </xdr:from>
    <xdr:to>
      <xdr:col>4</xdr:col>
      <xdr:colOff>662183</xdr:colOff>
      <xdr:row>50</xdr:row>
      <xdr:rowOff>55453</xdr:rowOff>
    </xdr:to>
    <xdr:sp macro="" textlink="">
      <xdr:nvSpPr>
        <xdr:cNvPr id="7946" name="Line 3329">
          <a:extLst>
            <a:ext uri="{FF2B5EF4-FFF2-40B4-BE49-F238E27FC236}">
              <a16:creationId xmlns:a16="http://schemas.microsoft.com/office/drawing/2014/main" id="{00000000-0008-0000-0600-00000A1F0000}"/>
            </a:ext>
          </a:extLst>
        </xdr:cNvPr>
        <xdr:cNvSpPr>
          <a:spLocks noChangeShapeType="1"/>
        </xdr:cNvSpPr>
      </xdr:nvSpPr>
      <xdr:spPr bwMode="auto">
        <a:xfrm>
          <a:off x="1815100" y="14048331"/>
          <a:ext cx="1463196" cy="60124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143996</xdr:colOff>
      <xdr:row>50</xdr:row>
      <xdr:rowOff>66150</xdr:rowOff>
    </xdr:from>
    <xdr:to>
      <xdr:col>1</xdr:col>
      <xdr:colOff>555607</xdr:colOff>
      <xdr:row>51</xdr:row>
      <xdr:rowOff>55420</xdr:rowOff>
    </xdr:to>
    <xdr:pic>
      <xdr:nvPicPr>
        <xdr:cNvPr id="7959" name="Picture 3342">
          <a:extLst>
            <a:ext uri="{FF2B5EF4-FFF2-40B4-BE49-F238E27FC236}">
              <a16:creationId xmlns:a16="http://schemas.microsoft.com/office/drawing/2014/main" id="{00000000-0008-0000-0600-0000171F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333191" y="14660277"/>
          <a:ext cx="411611" cy="246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180975</xdr:colOff>
      <xdr:row>46</xdr:row>
      <xdr:rowOff>95250</xdr:rowOff>
    </xdr:from>
    <xdr:to>
      <xdr:col>6</xdr:col>
      <xdr:colOff>476250</xdr:colOff>
      <xdr:row>47</xdr:row>
      <xdr:rowOff>76200</xdr:rowOff>
    </xdr:to>
    <xdr:pic>
      <xdr:nvPicPr>
        <xdr:cNvPr id="7977" name="Picture 3363">
          <a:extLst>
            <a:ext uri="{FF2B5EF4-FFF2-40B4-BE49-F238E27FC236}">
              <a16:creationId xmlns:a16="http://schemas.microsoft.com/office/drawing/2014/main" id="{00000000-0008-0000-0600-0000291F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7127" b="59866"/>
        <a:stretch>
          <a:fillRect/>
        </a:stretch>
      </xdr:blipFill>
      <xdr:spPr bwMode="auto">
        <a:xfrm rot="-1174464">
          <a:off x="4467225" y="13068300"/>
          <a:ext cx="295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628650</xdr:colOff>
      <xdr:row>46</xdr:row>
      <xdr:rowOff>76200</xdr:rowOff>
    </xdr:from>
    <xdr:to>
      <xdr:col>6</xdr:col>
      <xdr:colOff>228600</xdr:colOff>
      <xdr:row>47</xdr:row>
      <xdr:rowOff>114300</xdr:rowOff>
    </xdr:to>
    <xdr:pic>
      <xdr:nvPicPr>
        <xdr:cNvPr id="7979" name="Picture 3367">
          <a:extLst>
            <a:ext uri="{FF2B5EF4-FFF2-40B4-BE49-F238E27FC236}">
              <a16:creationId xmlns:a16="http://schemas.microsoft.com/office/drawing/2014/main" id="{00000000-0008-0000-0600-00002B1F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44608" t="33551" r="45795" b="58224"/>
        <a:stretch>
          <a:fillRect/>
        </a:stretch>
      </xdr:blipFill>
      <xdr:spPr bwMode="auto">
        <a:xfrm rot="-1353321">
          <a:off x="4105275" y="13049250"/>
          <a:ext cx="4095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161925</xdr:colOff>
      <xdr:row>46</xdr:row>
      <xdr:rowOff>9525</xdr:rowOff>
    </xdr:from>
    <xdr:to>
      <xdr:col>7</xdr:col>
      <xdr:colOff>266700</xdr:colOff>
      <xdr:row>46</xdr:row>
      <xdr:rowOff>57150</xdr:rowOff>
    </xdr:to>
    <xdr:sp macro="" textlink="">
      <xdr:nvSpPr>
        <xdr:cNvPr id="7980" name="Line 3368">
          <a:extLst>
            <a:ext uri="{FF2B5EF4-FFF2-40B4-BE49-F238E27FC236}">
              <a16:creationId xmlns:a16="http://schemas.microsoft.com/office/drawing/2014/main" id="{00000000-0008-0000-0600-00002C1F0000}"/>
            </a:ext>
          </a:extLst>
        </xdr:cNvPr>
        <xdr:cNvSpPr>
          <a:spLocks noChangeShapeType="1"/>
        </xdr:cNvSpPr>
      </xdr:nvSpPr>
      <xdr:spPr bwMode="auto">
        <a:xfrm flipH="1">
          <a:off x="5257800" y="12982575"/>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581025</xdr:colOff>
      <xdr:row>47</xdr:row>
      <xdr:rowOff>314325</xdr:rowOff>
    </xdr:from>
    <xdr:to>
      <xdr:col>8</xdr:col>
      <xdr:colOff>685800</xdr:colOff>
      <xdr:row>47</xdr:row>
      <xdr:rowOff>361950</xdr:rowOff>
    </xdr:to>
    <xdr:sp macro="" textlink="">
      <xdr:nvSpPr>
        <xdr:cNvPr id="7981" name="Line 3369">
          <a:extLst>
            <a:ext uri="{FF2B5EF4-FFF2-40B4-BE49-F238E27FC236}">
              <a16:creationId xmlns:a16="http://schemas.microsoft.com/office/drawing/2014/main" id="{00000000-0008-0000-0600-00002D1F0000}"/>
            </a:ext>
          </a:extLst>
        </xdr:cNvPr>
        <xdr:cNvSpPr>
          <a:spLocks noChangeShapeType="1"/>
        </xdr:cNvSpPr>
      </xdr:nvSpPr>
      <xdr:spPr bwMode="auto">
        <a:xfrm flipH="1">
          <a:off x="6486525" y="13487400"/>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238125</xdr:colOff>
      <xdr:row>46</xdr:row>
      <xdr:rowOff>38100</xdr:rowOff>
    </xdr:from>
    <xdr:to>
      <xdr:col>8</xdr:col>
      <xdr:colOff>638175</xdr:colOff>
      <xdr:row>47</xdr:row>
      <xdr:rowOff>323850</xdr:rowOff>
    </xdr:to>
    <xdr:sp macro="" textlink="">
      <xdr:nvSpPr>
        <xdr:cNvPr id="7982" name="Line 3371">
          <a:extLst>
            <a:ext uri="{FF2B5EF4-FFF2-40B4-BE49-F238E27FC236}">
              <a16:creationId xmlns:a16="http://schemas.microsoft.com/office/drawing/2014/main" id="{00000000-0008-0000-0600-00002E1F0000}"/>
            </a:ext>
          </a:extLst>
        </xdr:cNvPr>
        <xdr:cNvSpPr>
          <a:spLocks noChangeShapeType="1"/>
        </xdr:cNvSpPr>
      </xdr:nvSpPr>
      <xdr:spPr bwMode="auto">
        <a:xfrm>
          <a:off x="5334000" y="13011150"/>
          <a:ext cx="1209675" cy="485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742950</xdr:colOff>
      <xdr:row>45</xdr:row>
      <xdr:rowOff>161925</xdr:rowOff>
    </xdr:from>
    <xdr:to>
      <xdr:col>7</xdr:col>
      <xdr:colOff>133350</xdr:colOff>
      <xdr:row>46</xdr:row>
      <xdr:rowOff>57150</xdr:rowOff>
    </xdr:to>
    <xdr:sp macro="" textlink="">
      <xdr:nvSpPr>
        <xdr:cNvPr id="7983" name="Line 3372">
          <a:extLst>
            <a:ext uri="{FF2B5EF4-FFF2-40B4-BE49-F238E27FC236}">
              <a16:creationId xmlns:a16="http://schemas.microsoft.com/office/drawing/2014/main" id="{00000000-0008-0000-0600-00002F1F0000}"/>
            </a:ext>
          </a:extLst>
        </xdr:cNvPr>
        <xdr:cNvSpPr>
          <a:spLocks noChangeShapeType="1"/>
        </xdr:cNvSpPr>
      </xdr:nvSpPr>
      <xdr:spPr bwMode="auto">
        <a:xfrm flipH="1" flipV="1">
          <a:off x="5029200" y="12934950"/>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647700</xdr:colOff>
      <xdr:row>47</xdr:row>
      <xdr:rowOff>257175</xdr:rowOff>
    </xdr:from>
    <xdr:to>
      <xdr:col>5</xdr:col>
      <xdr:colOff>733425</xdr:colOff>
      <xdr:row>47</xdr:row>
      <xdr:rowOff>304800</xdr:rowOff>
    </xdr:to>
    <xdr:sp macro="" textlink="">
      <xdr:nvSpPr>
        <xdr:cNvPr id="7984" name="Line 3373">
          <a:extLst>
            <a:ext uri="{FF2B5EF4-FFF2-40B4-BE49-F238E27FC236}">
              <a16:creationId xmlns:a16="http://schemas.microsoft.com/office/drawing/2014/main" id="{00000000-0008-0000-0600-0000301F0000}"/>
            </a:ext>
          </a:extLst>
        </xdr:cNvPr>
        <xdr:cNvSpPr>
          <a:spLocks noChangeShapeType="1"/>
        </xdr:cNvSpPr>
      </xdr:nvSpPr>
      <xdr:spPr bwMode="auto">
        <a:xfrm flipH="1" flipV="1">
          <a:off x="4124325" y="13430250"/>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xdr:colOff>
      <xdr:row>47</xdr:row>
      <xdr:rowOff>342900</xdr:rowOff>
    </xdr:from>
    <xdr:to>
      <xdr:col>5</xdr:col>
      <xdr:colOff>381000</xdr:colOff>
      <xdr:row>47</xdr:row>
      <xdr:rowOff>447675</xdr:rowOff>
    </xdr:to>
    <xdr:sp macro="" textlink="">
      <xdr:nvSpPr>
        <xdr:cNvPr id="7985" name="Line 3374">
          <a:extLst>
            <a:ext uri="{FF2B5EF4-FFF2-40B4-BE49-F238E27FC236}">
              <a16:creationId xmlns:a16="http://schemas.microsoft.com/office/drawing/2014/main" id="{00000000-0008-0000-0600-0000311F0000}"/>
            </a:ext>
          </a:extLst>
        </xdr:cNvPr>
        <xdr:cNvSpPr>
          <a:spLocks noChangeShapeType="1"/>
        </xdr:cNvSpPr>
      </xdr:nvSpPr>
      <xdr:spPr bwMode="auto">
        <a:xfrm flipH="1" flipV="1">
          <a:off x="3619500" y="13515975"/>
          <a:ext cx="23812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695325</xdr:colOff>
      <xdr:row>46</xdr:row>
      <xdr:rowOff>47625</xdr:rowOff>
    </xdr:from>
    <xdr:to>
      <xdr:col>7</xdr:col>
      <xdr:colOff>76200</xdr:colOff>
      <xdr:row>47</xdr:row>
      <xdr:rowOff>257175</xdr:rowOff>
    </xdr:to>
    <xdr:sp macro="" textlink="">
      <xdr:nvSpPr>
        <xdr:cNvPr id="7986" name="Line 3375">
          <a:extLst>
            <a:ext uri="{FF2B5EF4-FFF2-40B4-BE49-F238E27FC236}">
              <a16:creationId xmlns:a16="http://schemas.microsoft.com/office/drawing/2014/main" id="{00000000-0008-0000-0600-0000321F0000}"/>
            </a:ext>
          </a:extLst>
        </xdr:cNvPr>
        <xdr:cNvSpPr>
          <a:spLocks noChangeShapeType="1"/>
        </xdr:cNvSpPr>
      </xdr:nvSpPr>
      <xdr:spPr bwMode="auto">
        <a:xfrm flipV="1">
          <a:off x="4171950" y="13020675"/>
          <a:ext cx="1000125" cy="4095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304800</xdr:colOff>
      <xdr:row>47</xdr:row>
      <xdr:rowOff>457200</xdr:rowOff>
    </xdr:from>
    <xdr:to>
      <xdr:col>8</xdr:col>
      <xdr:colOff>657225</xdr:colOff>
      <xdr:row>47</xdr:row>
      <xdr:rowOff>647700</xdr:rowOff>
    </xdr:to>
    <xdr:pic>
      <xdr:nvPicPr>
        <xdr:cNvPr id="7987" name="Picture 3376">
          <a:extLst>
            <a:ext uri="{FF2B5EF4-FFF2-40B4-BE49-F238E27FC236}">
              <a16:creationId xmlns:a16="http://schemas.microsoft.com/office/drawing/2014/main" id="{00000000-0008-0000-0600-0000331F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309310">
          <a:off x="6210300" y="1363027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304800</xdr:colOff>
      <xdr:row>47</xdr:row>
      <xdr:rowOff>276225</xdr:rowOff>
    </xdr:from>
    <xdr:to>
      <xdr:col>5</xdr:col>
      <xdr:colOff>647700</xdr:colOff>
      <xdr:row>47</xdr:row>
      <xdr:rowOff>419100</xdr:rowOff>
    </xdr:to>
    <xdr:sp macro="" textlink="">
      <xdr:nvSpPr>
        <xdr:cNvPr id="7988" name="Line 3377">
          <a:extLst>
            <a:ext uri="{FF2B5EF4-FFF2-40B4-BE49-F238E27FC236}">
              <a16:creationId xmlns:a16="http://schemas.microsoft.com/office/drawing/2014/main" id="{00000000-0008-0000-0600-0000341F0000}"/>
            </a:ext>
          </a:extLst>
        </xdr:cNvPr>
        <xdr:cNvSpPr>
          <a:spLocks noChangeShapeType="1"/>
        </xdr:cNvSpPr>
      </xdr:nvSpPr>
      <xdr:spPr bwMode="auto">
        <a:xfrm flipV="1">
          <a:off x="3781425" y="13449300"/>
          <a:ext cx="34290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257175</xdr:colOff>
      <xdr:row>47</xdr:row>
      <xdr:rowOff>209550</xdr:rowOff>
    </xdr:from>
    <xdr:to>
      <xdr:col>5</xdr:col>
      <xdr:colOff>647700</xdr:colOff>
      <xdr:row>47</xdr:row>
      <xdr:rowOff>409575</xdr:rowOff>
    </xdr:to>
    <xdr:pic>
      <xdr:nvPicPr>
        <xdr:cNvPr id="7989" name="Picture 3378">
          <a:extLst>
            <a:ext uri="{FF2B5EF4-FFF2-40B4-BE49-F238E27FC236}">
              <a16:creationId xmlns:a16="http://schemas.microsoft.com/office/drawing/2014/main" id="{00000000-0008-0000-0600-0000351F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3733800" y="13382625"/>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152400</xdr:colOff>
      <xdr:row>45</xdr:row>
      <xdr:rowOff>171450</xdr:rowOff>
    </xdr:from>
    <xdr:to>
      <xdr:col>6</xdr:col>
      <xdr:colOff>714375</xdr:colOff>
      <xdr:row>47</xdr:row>
      <xdr:rowOff>323850</xdr:rowOff>
    </xdr:to>
    <xdr:sp macro="" textlink="">
      <xdr:nvSpPr>
        <xdr:cNvPr id="7990" name="Line 3379">
          <a:extLst>
            <a:ext uri="{FF2B5EF4-FFF2-40B4-BE49-F238E27FC236}">
              <a16:creationId xmlns:a16="http://schemas.microsoft.com/office/drawing/2014/main" id="{00000000-0008-0000-0600-0000361F0000}"/>
            </a:ext>
          </a:extLst>
        </xdr:cNvPr>
        <xdr:cNvSpPr>
          <a:spLocks noChangeShapeType="1"/>
        </xdr:cNvSpPr>
      </xdr:nvSpPr>
      <xdr:spPr bwMode="auto">
        <a:xfrm flipV="1">
          <a:off x="3629025" y="12944475"/>
          <a:ext cx="1371600" cy="552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590550</xdr:colOff>
      <xdr:row>47</xdr:row>
      <xdr:rowOff>381000</xdr:rowOff>
    </xdr:from>
    <xdr:to>
      <xdr:col>8</xdr:col>
      <xdr:colOff>790575</xdr:colOff>
      <xdr:row>47</xdr:row>
      <xdr:rowOff>476250</xdr:rowOff>
    </xdr:to>
    <xdr:sp macro="" textlink="">
      <xdr:nvSpPr>
        <xdr:cNvPr id="7991" name="Line 3380">
          <a:extLst>
            <a:ext uri="{FF2B5EF4-FFF2-40B4-BE49-F238E27FC236}">
              <a16:creationId xmlns:a16="http://schemas.microsoft.com/office/drawing/2014/main" id="{00000000-0008-0000-0600-0000371F0000}"/>
            </a:ext>
          </a:extLst>
        </xdr:cNvPr>
        <xdr:cNvSpPr>
          <a:spLocks noChangeShapeType="1"/>
        </xdr:cNvSpPr>
      </xdr:nvSpPr>
      <xdr:spPr bwMode="auto">
        <a:xfrm flipH="1" flipV="1">
          <a:off x="6496050" y="13554075"/>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47625</xdr:colOff>
      <xdr:row>47</xdr:row>
      <xdr:rowOff>619125</xdr:rowOff>
    </xdr:from>
    <xdr:to>
      <xdr:col>8</xdr:col>
      <xdr:colOff>247650</xdr:colOff>
      <xdr:row>47</xdr:row>
      <xdr:rowOff>714375</xdr:rowOff>
    </xdr:to>
    <xdr:sp macro="" textlink="">
      <xdr:nvSpPr>
        <xdr:cNvPr id="7992" name="Line 3381">
          <a:extLst>
            <a:ext uri="{FF2B5EF4-FFF2-40B4-BE49-F238E27FC236}">
              <a16:creationId xmlns:a16="http://schemas.microsoft.com/office/drawing/2014/main" id="{00000000-0008-0000-0600-0000381F0000}"/>
            </a:ext>
          </a:extLst>
        </xdr:cNvPr>
        <xdr:cNvSpPr>
          <a:spLocks noChangeShapeType="1"/>
        </xdr:cNvSpPr>
      </xdr:nvSpPr>
      <xdr:spPr bwMode="auto">
        <a:xfrm flipH="1" flipV="1">
          <a:off x="5953125" y="13792200"/>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257175</xdr:colOff>
      <xdr:row>47</xdr:row>
      <xdr:rowOff>476250</xdr:rowOff>
    </xdr:from>
    <xdr:to>
      <xdr:col>8</xdr:col>
      <xdr:colOff>781050</xdr:colOff>
      <xdr:row>47</xdr:row>
      <xdr:rowOff>695325</xdr:rowOff>
    </xdr:to>
    <xdr:sp macro="" textlink="">
      <xdr:nvSpPr>
        <xdr:cNvPr id="7993" name="Line 3382">
          <a:extLst>
            <a:ext uri="{FF2B5EF4-FFF2-40B4-BE49-F238E27FC236}">
              <a16:creationId xmlns:a16="http://schemas.microsoft.com/office/drawing/2014/main" id="{00000000-0008-0000-0600-0000391F0000}"/>
            </a:ext>
          </a:extLst>
        </xdr:cNvPr>
        <xdr:cNvSpPr>
          <a:spLocks noChangeShapeType="1"/>
        </xdr:cNvSpPr>
      </xdr:nvSpPr>
      <xdr:spPr bwMode="auto">
        <a:xfrm flipV="1">
          <a:off x="6162675" y="13649325"/>
          <a:ext cx="523875" cy="2190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114300</xdr:colOff>
      <xdr:row>47</xdr:row>
      <xdr:rowOff>457200</xdr:rowOff>
    </xdr:from>
    <xdr:to>
      <xdr:col>5</xdr:col>
      <xdr:colOff>381000</xdr:colOff>
      <xdr:row>47</xdr:row>
      <xdr:rowOff>571500</xdr:rowOff>
    </xdr:to>
    <xdr:sp macro="" textlink="">
      <xdr:nvSpPr>
        <xdr:cNvPr id="7994" name="Line 3383">
          <a:extLst>
            <a:ext uri="{FF2B5EF4-FFF2-40B4-BE49-F238E27FC236}">
              <a16:creationId xmlns:a16="http://schemas.microsoft.com/office/drawing/2014/main" id="{00000000-0008-0000-0600-00003A1F0000}"/>
            </a:ext>
          </a:extLst>
        </xdr:cNvPr>
        <xdr:cNvSpPr>
          <a:spLocks noChangeShapeType="1"/>
        </xdr:cNvSpPr>
      </xdr:nvSpPr>
      <xdr:spPr bwMode="auto">
        <a:xfrm flipH="1">
          <a:off x="3590925" y="13630275"/>
          <a:ext cx="26670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600075</xdr:colOff>
      <xdr:row>47</xdr:row>
      <xdr:rowOff>695325</xdr:rowOff>
    </xdr:from>
    <xdr:to>
      <xdr:col>6</xdr:col>
      <xdr:colOff>9525</xdr:colOff>
      <xdr:row>47</xdr:row>
      <xdr:rowOff>800100</xdr:rowOff>
    </xdr:to>
    <xdr:sp macro="" textlink="">
      <xdr:nvSpPr>
        <xdr:cNvPr id="7995" name="Line 3384">
          <a:extLst>
            <a:ext uri="{FF2B5EF4-FFF2-40B4-BE49-F238E27FC236}">
              <a16:creationId xmlns:a16="http://schemas.microsoft.com/office/drawing/2014/main" id="{00000000-0008-0000-0600-00003B1F0000}"/>
            </a:ext>
          </a:extLst>
        </xdr:cNvPr>
        <xdr:cNvSpPr>
          <a:spLocks noChangeShapeType="1"/>
        </xdr:cNvSpPr>
      </xdr:nvSpPr>
      <xdr:spPr bwMode="auto">
        <a:xfrm flipH="1">
          <a:off x="4076700" y="13868400"/>
          <a:ext cx="21907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xdr:colOff>
      <xdr:row>47</xdr:row>
      <xdr:rowOff>571500</xdr:rowOff>
    </xdr:from>
    <xdr:to>
      <xdr:col>5</xdr:col>
      <xdr:colOff>619125</xdr:colOff>
      <xdr:row>47</xdr:row>
      <xdr:rowOff>781050</xdr:rowOff>
    </xdr:to>
    <xdr:sp macro="" textlink="">
      <xdr:nvSpPr>
        <xdr:cNvPr id="7996" name="Line 3385">
          <a:extLst>
            <a:ext uri="{FF2B5EF4-FFF2-40B4-BE49-F238E27FC236}">
              <a16:creationId xmlns:a16="http://schemas.microsoft.com/office/drawing/2014/main" id="{00000000-0008-0000-0600-00003C1F0000}"/>
            </a:ext>
          </a:extLst>
        </xdr:cNvPr>
        <xdr:cNvSpPr>
          <a:spLocks noChangeShapeType="1"/>
        </xdr:cNvSpPr>
      </xdr:nvSpPr>
      <xdr:spPr bwMode="auto">
        <a:xfrm>
          <a:off x="3609975" y="13744575"/>
          <a:ext cx="4857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238125</xdr:colOff>
      <xdr:row>47</xdr:row>
      <xdr:rowOff>485775</xdr:rowOff>
    </xdr:from>
    <xdr:to>
      <xdr:col>5</xdr:col>
      <xdr:colOff>619125</xdr:colOff>
      <xdr:row>47</xdr:row>
      <xdr:rowOff>714375</xdr:rowOff>
    </xdr:to>
    <xdr:pic>
      <xdr:nvPicPr>
        <xdr:cNvPr id="7997" name="Picture 3386">
          <a:extLst>
            <a:ext uri="{FF2B5EF4-FFF2-40B4-BE49-F238E27FC236}">
              <a16:creationId xmlns:a16="http://schemas.microsoft.com/office/drawing/2014/main" id="{00000000-0008-0000-0600-00003D1F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342833">
          <a:off x="3714750" y="1365885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628650</xdr:colOff>
      <xdr:row>47</xdr:row>
      <xdr:rowOff>361950</xdr:rowOff>
    </xdr:from>
    <xdr:to>
      <xdr:col>6</xdr:col>
      <xdr:colOff>38100</xdr:colOff>
      <xdr:row>47</xdr:row>
      <xdr:rowOff>723900</xdr:rowOff>
    </xdr:to>
    <xdr:pic>
      <xdr:nvPicPr>
        <xdr:cNvPr id="7998" name="Picture 3387">
          <a:extLst>
            <a:ext uri="{FF2B5EF4-FFF2-40B4-BE49-F238E27FC236}">
              <a16:creationId xmlns:a16="http://schemas.microsoft.com/office/drawing/2014/main" id="{00000000-0008-0000-0600-00003E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4105275" y="13535025"/>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57150</xdr:colOff>
      <xdr:row>47</xdr:row>
      <xdr:rowOff>0</xdr:rowOff>
    </xdr:from>
    <xdr:to>
      <xdr:col>7</xdr:col>
      <xdr:colOff>247650</xdr:colOff>
      <xdr:row>47</xdr:row>
      <xdr:rowOff>219075</xdr:rowOff>
    </xdr:to>
    <xdr:pic>
      <xdr:nvPicPr>
        <xdr:cNvPr id="7999" name="Picture 3388">
          <a:extLst>
            <a:ext uri="{FF2B5EF4-FFF2-40B4-BE49-F238E27FC236}">
              <a16:creationId xmlns:a16="http://schemas.microsoft.com/office/drawing/2014/main" id="{00000000-0008-0000-0600-00003F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5153025" y="13173075"/>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190500</xdr:colOff>
      <xdr:row>23</xdr:row>
      <xdr:rowOff>0</xdr:rowOff>
    </xdr:from>
    <xdr:to>
      <xdr:col>11</xdr:col>
      <xdr:colOff>495300</xdr:colOff>
      <xdr:row>24</xdr:row>
      <xdr:rowOff>57150</xdr:rowOff>
    </xdr:to>
    <xdr:pic>
      <xdr:nvPicPr>
        <xdr:cNvPr id="8038" name="Picture 3444">
          <a:extLst>
            <a:ext uri="{FF2B5EF4-FFF2-40B4-BE49-F238E27FC236}">
              <a16:creationId xmlns:a16="http://schemas.microsoft.com/office/drawing/2014/main" id="{00000000-0008-0000-0600-0000661F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8572500" y="660082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66675</xdr:colOff>
      <xdr:row>67</xdr:row>
      <xdr:rowOff>228600</xdr:rowOff>
    </xdr:from>
    <xdr:to>
      <xdr:col>15</xdr:col>
      <xdr:colOff>285750</xdr:colOff>
      <xdr:row>67</xdr:row>
      <xdr:rowOff>228600</xdr:rowOff>
    </xdr:to>
    <xdr:pic>
      <xdr:nvPicPr>
        <xdr:cNvPr id="8053" name="Picture 3588">
          <a:extLst>
            <a:ext uri="{FF2B5EF4-FFF2-40B4-BE49-F238E27FC236}">
              <a16:creationId xmlns:a16="http://schemas.microsoft.com/office/drawing/2014/main" id="{00000000-0008-0000-0600-0000751F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47449" t="43864" r="49133" b="47566"/>
        <a:stretch>
          <a:fillRect/>
        </a:stretch>
      </xdr:blipFill>
      <xdr:spPr bwMode="auto">
        <a:xfrm>
          <a:off x="11744325" y="18926175"/>
          <a:ext cx="219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46</xdr:row>
      <xdr:rowOff>161925</xdr:rowOff>
    </xdr:from>
    <xdr:to>
      <xdr:col>8</xdr:col>
      <xdr:colOff>581025</xdr:colOff>
      <xdr:row>47</xdr:row>
      <xdr:rowOff>114300</xdr:rowOff>
    </xdr:to>
    <xdr:pic>
      <xdr:nvPicPr>
        <xdr:cNvPr id="8184" name="Picture 454">
          <a:extLst>
            <a:ext uri="{FF2B5EF4-FFF2-40B4-BE49-F238E27FC236}">
              <a16:creationId xmlns:a16="http://schemas.microsoft.com/office/drawing/2014/main" id="{00000000-0008-0000-0600-0000F81F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5448300" y="13134975"/>
          <a:ext cx="10382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638175</xdr:colOff>
      <xdr:row>22</xdr:row>
      <xdr:rowOff>142875</xdr:rowOff>
    </xdr:from>
    <xdr:to>
      <xdr:col>12</xdr:col>
      <xdr:colOff>847725</xdr:colOff>
      <xdr:row>23</xdr:row>
      <xdr:rowOff>133350</xdr:rowOff>
    </xdr:to>
    <xdr:pic>
      <xdr:nvPicPr>
        <xdr:cNvPr id="12292" name="Picture 3257">
          <a:extLst>
            <a:ext uri="{FF2B5EF4-FFF2-40B4-BE49-F238E27FC236}">
              <a16:creationId xmlns:a16="http://schemas.microsoft.com/office/drawing/2014/main" id="{00000000-0008-0000-0600-00000430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2700" t="29453" r="37474" b="63150"/>
        <a:stretch>
          <a:fillRect/>
        </a:stretch>
      </xdr:blipFill>
      <xdr:spPr bwMode="auto">
        <a:xfrm rot="1495604">
          <a:off x="9020175" y="6543675"/>
          <a:ext cx="10191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266700</xdr:colOff>
      <xdr:row>23</xdr:row>
      <xdr:rowOff>66675</xdr:rowOff>
    </xdr:from>
    <xdr:to>
      <xdr:col>8</xdr:col>
      <xdr:colOff>581024</xdr:colOff>
      <xdr:row>25</xdr:row>
      <xdr:rowOff>438150</xdr:rowOff>
    </xdr:to>
    <xdr:pic>
      <xdr:nvPicPr>
        <xdr:cNvPr id="546" name="Рисунок 521">
          <a:extLst>
            <a:ext uri="{FF2B5EF4-FFF2-40B4-BE49-F238E27FC236}">
              <a16:creationId xmlns:a16="http://schemas.microsoft.com/office/drawing/2014/main" id="{00000000-0008-0000-0600-0000220200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l="5887" t="7591" r="1724" b="17822"/>
        <a:stretch>
          <a:fillRect/>
        </a:stretch>
      </xdr:blipFill>
      <xdr:spPr bwMode="auto">
        <a:xfrm>
          <a:off x="457200" y="6660906"/>
          <a:ext cx="2754190" cy="15291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171450</xdr:colOff>
      <xdr:row>22</xdr:row>
      <xdr:rowOff>171450</xdr:rowOff>
    </xdr:from>
    <xdr:to>
      <xdr:col>6</xdr:col>
      <xdr:colOff>419100</xdr:colOff>
      <xdr:row>23</xdr:row>
      <xdr:rowOff>95250</xdr:rowOff>
    </xdr:to>
    <xdr:sp macro="" textlink="">
      <xdr:nvSpPr>
        <xdr:cNvPr id="547" name="Line 643">
          <a:extLst>
            <a:ext uri="{FF2B5EF4-FFF2-40B4-BE49-F238E27FC236}">
              <a16:creationId xmlns:a16="http://schemas.microsoft.com/office/drawing/2014/main" id="{00000000-0008-0000-0600-000023020000}"/>
            </a:ext>
          </a:extLst>
        </xdr:cNvPr>
        <xdr:cNvSpPr>
          <a:spLocks noChangeShapeType="1"/>
        </xdr:cNvSpPr>
      </xdr:nvSpPr>
      <xdr:spPr bwMode="auto">
        <a:xfrm flipH="1" flipV="1">
          <a:off x="1175238" y="6567854"/>
          <a:ext cx="247650" cy="12162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47625</xdr:colOff>
      <xdr:row>24</xdr:row>
      <xdr:rowOff>180975</xdr:rowOff>
    </xdr:from>
    <xdr:to>
      <xdr:col>5</xdr:col>
      <xdr:colOff>276225</xdr:colOff>
      <xdr:row>24</xdr:row>
      <xdr:rowOff>295275</xdr:rowOff>
    </xdr:to>
    <xdr:sp macro="" textlink="">
      <xdr:nvSpPr>
        <xdr:cNvPr id="548" name="Line 644">
          <a:extLst>
            <a:ext uri="{FF2B5EF4-FFF2-40B4-BE49-F238E27FC236}">
              <a16:creationId xmlns:a16="http://schemas.microsoft.com/office/drawing/2014/main" id="{00000000-0008-0000-0600-000024020000}"/>
            </a:ext>
          </a:extLst>
        </xdr:cNvPr>
        <xdr:cNvSpPr>
          <a:spLocks noChangeShapeType="1"/>
        </xdr:cNvSpPr>
      </xdr:nvSpPr>
      <xdr:spPr bwMode="auto">
        <a:xfrm flipH="1" flipV="1">
          <a:off x="238125" y="6973033"/>
          <a:ext cx="22860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552450</xdr:colOff>
      <xdr:row>23</xdr:row>
      <xdr:rowOff>76200</xdr:rowOff>
    </xdr:from>
    <xdr:to>
      <xdr:col>6</xdr:col>
      <xdr:colOff>361950</xdr:colOff>
      <xdr:row>24</xdr:row>
      <xdr:rowOff>133350</xdr:rowOff>
    </xdr:to>
    <xdr:sp macro="" textlink="">
      <xdr:nvSpPr>
        <xdr:cNvPr id="549" name="Line 645">
          <a:extLst>
            <a:ext uri="{FF2B5EF4-FFF2-40B4-BE49-F238E27FC236}">
              <a16:creationId xmlns:a16="http://schemas.microsoft.com/office/drawing/2014/main" id="{00000000-0008-0000-0600-000025020000}"/>
            </a:ext>
          </a:extLst>
        </xdr:cNvPr>
        <xdr:cNvSpPr>
          <a:spLocks noChangeShapeType="1"/>
        </xdr:cNvSpPr>
      </xdr:nvSpPr>
      <xdr:spPr bwMode="auto">
        <a:xfrm flipV="1">
          <a:off x="742950" y="6670431"/>
          <a:ext cx="622788" cy="25497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733425</xdr:colOff>
      <xdr:row>23</xdr:row>
      <xdr:rowOff>85725</xdr:rowOff>
    </xdr:from>
    <xdr:to>
      <xdr:col>6</xdr:col>
      <xdr:colOff>180974</xdr:colOff>
      <xdr:row>24</xdr:row>
      <xdr:rowOff>28575</xdr:rowOff>
    </xdr:to>
    <xdr:pic>
      <xdr:nvPicPr>
        <xdr:cNvPr id="550" name="Picture 646">
          <a:extLst>
            <a:ext uri="{FF2B5EF4-FFF2-40B4-BE49-F238E27FC236}">
              <a16:creationId xmlns:a16="http://schemas.microsoft.com/office/drawing/2014/main" id="{00000000-0008-0000-0600-000026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358918">
          <a:off x="923925" y="6679956"/>
          <a:ext cx="260838" cy="1406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24</xdr:row>
      <xdr:rowOff>57150</xdr:rowOff>
    </xdr:from>
    <xdr:to>
      <xdr:col>5</xdr:col>
      <xdr:colOff>542925</xdr:colOff>
      <xdr:row>24</xdr:row>
      <xdr:rowOff>257175</xdr:rowOff>
    </xdr:to>
    <xdr:pic>
      <xdr:nvPicPr>
        <xdr:cNvPr id="551" name="Picture 647">
          <a:extLst>
            <a:ext uri="{FF2B5EF4-FFF2-40B4-BE49-F238E27FC236}">
              <a16:creationId xmlns:a16="http://schemas.microsoft.com/office/drawing/2014/main" id="{00000000-0008-0000-0600-00002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342900" y="6849208"/>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22</xdr:row>
      <xdr:rowOff>190500</xdr:rowOff>
    </xdr:from>
    <xdr:to>
      <xdr:col>6</xdr:col>
      <xdr:colOff>200025</xdr:colOff>
      <xdr:row>24</xdr:row>
      <xdr:rowOff>171450</xdr:rowOff>
    </xdr:to>
    <xdr:sp macro="" textlink="">
      <xdr:nvSpPr>
        <xdr:cNvPr id="552" name="Line 648">
          <a:extLst>
            <a:ext uri="{FF2B5EF4-FFF2-40B4-BE49-F238E27FC236}">
              <a16:creationId xmlns:a16="http://schemas.microsoft.com/office/drawing/2014/main" id="{00000000-0008-0000-0600-000028020000}"/>
            </a:ext>
          </a:extLst>
        </xdr:cNvPr>
        <xdr:cNvSpPr>
          <a:spLocks noChangeShapeType="1"/>
        </xdr:cNvSpPr>
      </xdr:nvSpPr>
      <xdr:spPr bwMode="auto">
        <a:xfrm flipV="1">
          <a:off x="257175" y="6586904"/>
          <a:ext cx="946638" cy="37660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419100</xdr:colOff>
      <xdr:row>23</xdr:row>
      <xdr:rowOff>28575</xdr:rowOff>
    </xdr:from>
    <xdr:to>
      <xdr:col>5</xdr:col>
      <xdr:colOff>723900</xdr:colOff>
      <xdr:row>24</xdr:row>
      <xdr:rowOff>9525</xdr:rowOff>
    </xdr:to>
    <xdr:pic>
      <xdr:nvPicPr>
        <xdr:cNvPr id="553" name="Picture 649">
          <a:extLst>
            <a:ext uri="{FF2B5EF4-FFF2-40B4-BE49-F238E27FC236}">
              <a16:creationId xmlns:a16="http://schemas.microsoft.com/office/drawing/2014/main" id="{00000000-0008-0000-0600-000029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51385" r="66521" b="41754"/>
        <a:stretch>
          <a:fillRect/>
        </a:stretch>
      </xdr:blipFill>
      <xdr:spPr bwMode="auto">
        <a:xfrm rot="-1358918">
          <a:off x="609600" y="6622806"/>
          <a:ext cx="304800" cy="17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238125</xdr:colOff>
      <xdr:row>24</xdr:row>
      <xdr:rowOff>142875</xdr:rowOff>
    </xdr:from>
    <xdr:to>
      <xdr:col>5</xdr:col>
      <xdr:colOff>533400</xdr:colOff>
      <xdr:row>24</xdr:row>
      <xdr:rowOff>266700</xdr:rowOff>
    </xdr:to>
    <xdr:sp macro="" textlink="">
      <xdr:nvSpPr>
        <xdr:cNvPr id="554" name="Line 650">
          <a:extLst>
            <a:ext uri="{FF2B5EF4-FFF2-40B4-BE49-F238E27FC236}">
              <a16:creationId xmlns:a16="http://schemas.microsoft.com/office/drawing/2014/main" id="{00000000-0008-0000-0600-00002A020000}"/>
            </a:ext>
          </a:extLst>
        </xdr:cNvPr>
        <xdr:cNvSpPr>
          <a:spLocks noChangeShapeType="1"/>
        </xdr:cNvSpPr>
      </xdr:nvSpPr>
      <xdr:spPr bwMode="auto">
        <a:xfrm flipV="1">
          <a:off x="428625" y="6934933"/>
          <a:ext cx="295275" cy="1238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504825</xdr:colOff>
      <xdr:row>24</xdr:row>
      <xdr:rowOff>114300</xdr:rowOff>
    </xdr:from>
    <xdr:to>
      <xdr:col>5</xdr:col>
      <xdr:colOff>581025</xdr:colOff>
      <xdr:row>24</xdr:row>
      <xdr:rowOff>152400</xdr:rowOff>
    </xdr:to>
    <xdr:sp macro="" textlink="">
      <xdr:nvSpPr>
        <xdr:cNvPr id="555" name="Line 651">
          <a:extLst>
            <a:ext uri="{FF2B5EF4-FFF2-40B4-BE49-F238E27FC236}">
              <a16:creationId xmlns:a16="http://schemas.microsoft.com/office/drawing/2014/main" id="{00000000-0008-0000-0600-00002B020000}"/>
            </a:ext>
          </a:extLst>
        </xdr:cNvPr>
        <xdr:cNvSpPr>
          <a:spLocks noChangeShapeType="1"/>
        </xdr:cNvSpPr>
      </xdr:nvSpPr>
      <xdr:spPr bwMode="auto">
        <a:xfrm flipH="1" flipV="1">
          <a:off x="695325" y="6906358"/>
          <a:ext cx="76200"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24</xdr:row>
      <xdr:rowOff>314325</xdr:rowOff>
    </xdr:from>
    <xdr:to>
      <xdr:col>5</xdr:col>
      <xdr:colOff>276225</xdr:colOff>
      <xdr:row>24</xdr:row>
      <xdr:rowOff>400050</xdr:rowOff>
    </xdr:to>
    <xdr:sp macro="" textlink="">
      <xdr:nvSpPr>
        <xdr:cNvPr id="556" name="Line 652">
          <a:extLst>
            <a:ext uri="{FF2B5EF4-FFF2-40B4-BE49-F238E27FC236}">
              <a16:creationId xmlns:a16="http://schemas.microsoft.com/office/drawing/2014/main" id="{00000000-0008-0000-0600-00002C020000}"/>
            </a:ext>
          </a:extLst>
        </xdr:cNvPr>
        <xdr:cNvSpPr>
          <a:spLocks noChangeShapeType="1"/>
        </xdr:cNvSpPr>
      </xdr:nvSpPr>
      <xdr:spPr bwMode="auto">
        <a:xfrm flipH="1">
          <a:off x="247650" y="7106383"/>
          <a:ext cx="2190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476250</xdr:colOff>
      <xdr:row>24</xdr:row>
      <xdr:rowOff>495300</xdr:rowOff>
    </xdr:from>
    <xdr:to>
      <xdr:col>5</xdr:col>
      <xdr:colOff>723900</xdr:colOff>
      <xdr:row>24</xdr:row>
      <xdr:rowOff>600075</xdr:rowOff>
    </xdr:to>
    <xdr:sp macro="" textlink="">
      <xdr:nvSpPr>
        <xdr:cNvPr id="557" name="Line 653">
          <a:extLst>
            <a:ext uri="{FF2B5EF4-FFF2-40B4-BE49-F238E27FC236}">
              <a16:creationId xmlns:a16="http://schemas.microsoft.com/office/drawing/2014/main" id="{00000000-0008-0000-0600-00002D020000}"/>
            </a:ext>
          </a:extLst>
        </xdr:cNvPr>
        <xdr:cNvSpPr>
          <a:spLocks noChangeShapeType="1"/>
        </xdr:cNvSpPr>
      </xdr:nvSpPr>
      <xdr:spPr bwMode="auto">
        <a:xfrm flipH="1">
          <a:off x="666750" y="7287358"/>
          <a:ext cx="2476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76200</xdr:colOff>
      <xdr:row>24</xdr:row>
      <xdr:rowOff>400050</xdr:rowOff>
    </xdr:from>
    <xdr:to>
      <xdr:col>5</xdr:col>
      <xdr:colOff>495300</xdr:colOff>
      <xdr:row>24</xdr:row>
      <xdr:rowOff>600075</xdr:rowOff>
    </xdr:to>
    <xdr:sp macro="" textlink="">
      <xdr:nvSpPr>
        <xdr:cNvPr id="558" name="Line 654">
          <a:extLst>
            <a:ext uri="{FF2B5EF4-FFF2-40B4-BE49-F238E27FC236}">
              <a16:creationId xmlns:a16="http://schemas.microsoft.com/office/drawing/2014/main" id="{00000000-0008-0000-0600-00002E020000}"/>
            </a:ext>
          </a:extLst>
        </xdr:cNvPr>
        <xdr:cNvSpPr>
          <a:spLocks noChangeShapeType="1"/>
        </xdr:cNvSpPr>
      </xdr:nvSpPr>
      <xdr:spPr bwMode="auto">
        <a:xfrm>
          <a:off x="266700" y="7192108"/>
          <a:ext cx="419100"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5</xdr:col>
      <xdr:colOff>123825</xdr:colOff>
      <xdr:row>24</xdr:row>
      <xdr:rowOff>285750</xdr:rowOff>
    </xdr:from>
    <xdr:to>
      <xdr:col>5</xdr:col>
      <xdr:colOff>504825</xdr:colOff>
      <xdr:row>24</xdr:row>
      <xdr:rowOff>514350</xdr:rowOff>
    </xdr:to>
    <xdr:pic>
      <xdr:nvPicPr>
        <xdr:cNvPr id="559" name="Picture 655">
          <a:extLst>
            <a:ext uri="{FF2B5EF4-FFF2-40B4-BE49-F238E27FC236}">
              <a16:creationId xmlns:a16="http://schemas.microsoft.com/office/drawing/2014/main" id="{00000000-0008-0000-0600-00002F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314325" y="7077808"/>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447675</xdr:colOff>
      <xdr:row>22</xdr:row>
      <xdr:rowOff>180975</xdr:rowOff>
    </xdr:from>
    <xdr:to>
      <xdr:col>6</xdr:col>
      <xdr:colOff>695325</xdr:colOff>
      <xdr:row>23</xdr:row>
      <xdr:rowOff>95250</xdr:rowOff>
    </xdr:to>
    <xdr:sp macro="" textlink="">
      <xdr:nvSpPr>
        <xdr:cNvPr id="560" name="Line 656">
          <a:extLst>
            <a:ext uri="{FF2B5EF4-FFF2-40B4-BE49-F238E27FC236}">
              <a16:creationId xmlns:a16="http://schemas.microsoft.com/office/drawing/2014/main" id="{00000000-0008-0000-0600-000030020000}"/>
            </a:ext>
          </a:extLst>
        </xdr:cNvPr>
        <xdr:cNvSpPr>
          <a:spLocks noChangeShapeType="1"/>
        </xdr:cNvSpPr>
      </xdr:nvSpPr>
      <xdr:spPr bwMode="auto">
        <a:xfrm flipH="1">
          <a:off x="1451463" y="6577379"/>
          <a:ext cx="247650" cy="11210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95250</xdr:colOff>
      <xdr:row>24</xdr:row>
      <xdr:rowOff>381000</xdr:rowOff>
    </xdr:from>
    <xdr:to>
      <xdr:col>8</xdr:col>
      <xdr:colOff>200025</xdr:colOff>
      <xdr:row>24</xdr:row>
      <xdr:rowOff>428625</xdr:rowOff>
    </xdr:to>
    <xdr:sp macro="" textlink="">
      <xdr:nvSpPr>
        <xdr:cNvPr id="561" name="Line 657">
          <a:extLst>
            <a:ext uri="{FF2B5EF4-FFF2-40B4-BE49-F238E27FC236}">
              <a16:creationId xmlns:a16="http://schemas.microsoft.com/office/drawing/2014/main" id="{00000000-0008-0000-0600-000031020000}"/>
            </a:ext>
          </a:extLst>
        </xdr:cNvPr>
        <xdr:cNvSpPr>
          <a:spLocks noChangeShapeType="1"/>
        </xdr:cNvSpPr>
      </xdr:nvSpPr>
      <xdr:spPr bwMode="auto">
        <a:xfrm flipH="1">
          <a:off x="2725615" y="7173058"/>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590550</xdr:colOff>
      <xdr:row>24</xdr:row>
      <xdr:rowOff>504825</xdr:rowOff>
    </xdr:from>
    <xdr:to>
      <xdr:col>8</xdr:col>
      <xdr:colOff>828675</xdr:colOff>
      <xdr:row>24</xdr:row>
      <xdr:rowOff>628650</xdr:rowOff>
    </xdr:to>
    <xdr:sp macro="" textlink="">
      <xdr:nvSpPr>
        <xdr:cNvPr id="562" name="Line 658">
          <a:extLst>
            <a:ext uri="{FF2B5EF4-FFF2-40B4-BE49-F238E27FC236}">
              <a16:creationId xmlns:a16="http://schemas.microsoft.com/office/drawing/2014/main" id="{00000000-0008-0000-0600-000032020000}"/>
            </a:ext>
          </a:extLst>
        </xdr:cNvPr>
        <xdr:cNvSpPr>
          <a:spLocks noChangeShapeType="1"/>
        </xdr:cNvSpPr>
      </xdr:nvSpPr>
      <xdr:spPr bwMode="auto">
        <a:xfrm flipH="1">
          <a:off x="3220915" y="7296883"/>
          <a:ext cx="23812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495300</xdr:colOff>
      <xdr:row>23</xdr:row>
      <xdr:rowOff>76200</xdr:rowOff>
    </xdr:from>
    <xdr:to>
      <xdr:col>8</xdr:col>
      <xdr:colOff>152400</xdr:colOff>
      <xdr:row>24</xdr:row>
      <xdr:rowOff>400050</xdr:rowOff>
    </xdr:to>
    <xdr:sp macro="" textlink="">
      <xdr:nvSpPr>
        <xdr:cNvPr id="563" name="Line 659">
          <a:extLst>
            <a:ext uri="{FF2B5EF4-FFF2-40B4-BE49-F238E27FC236}">
              <a16:creationId xmlns:a16="http://schemas.microsoft.com/office/drawing/2014/main" id="{00000000-0008-0000-0600-000033020000}"/>
            </a:ext>
          </a:extLst>
        </xdr:cNvPr>
        <xdr:cNvSpPr>
          <a:spLocks noChangeShapeType="1"/>
        </xdr:cNvSpPr>
      </xdr:nvSpPr>
      <xdr:spPr bwMode="auto">
        <a:xfrm>
          <a:off x="1499088" y="6670431"/>
          <a:ext cx="1283677" cy="52167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6</xdr:col>
      <xdr:colOff>628650</xdr:colOff>
      <xdr:row>24</xdr:row>
      <xdr:rowOff>28575</xdr:rowOff>
    </xdr:from>
    <xdr:to>
      <xdr:col>8</xdr:col>
      <xdr:colOff>104775</xdr:colOff>
      <xdr:row>24</xdr:row>
      <xdr:rowOff>180975</xdr:rowOff>
    </xdr:to>
    <xdr:pic>
      <xdr:nvPicPr>
        <xdr:cNvPr id="564" name="Picture 660">
          <a:extLst>
            <a:ext uri="{FF2B5EF4-FFF2-40B4-BE49-F238E27FC236}">
              <a16:creationId xmlns:a16="http://schemas.microsoft.com/office/drawing/2014/main" id="{00000000-0008-0000-0600-000034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632438" y="6820633"/>
          <a:ext cx="1102702"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171450</xdr:colOff>
      <xdr:row>24</xdr:row>
      <xdr:rowOff>409575</xdr:rowOff>
    </xdr:from>
    <xdr:to>
      <xdr:col>8</xdr:col>
      <xdr:colOff>628650</xdr:colOff>
      <xdr:row>24</xdr:row>
      <xdr:rowOff>600075</xdr:rowOff>
    </xdr:to>
    <xdr:sp macro="" textlink="">
      <xdr:nvSpPr>
        <xdr:cNvPr id="565" name="Line 661">
          <a:extLst>
            <a:ext uri="{FF2B5EF4-FFF2-40B4-BE49-F238E27FC236}">
              <a16:creationId xmlns:a16="http://schemas.microsoft.com/office/drawing/2014/main" id="{00000000-0008-0000-0600-000035020000}"/>
            </a:ext>
          </a:extLst>
        </xdr:cNvPr>
        <xdr:cNvSpPr>
          <a:spLocks noChangeShapeType="1"/>
        </xdr:cNvSpPr>
      </xdr:nvSpPr>
      <xdr:spPr bwMode="auto">
        <a:xfrm>
          <a:off x="2801815" y="7201633"/>
          <a:ext cx="457200" cy="190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238125</xdr:colOff>
      <xdr:row>24</xdr:row>
      <xdr:rowOff>371475</xdr:rowOff>
    </xdr:from>
    <xdr:to>
      <xdr:col>8</xdr:col>
      <xdr:colOff>590550</xdr:colOff>
      <xdr:row>24</xdr:row>
      <xdr:rowOff>561975</xdr:rowOff>
    </xdr:to>
    <xdr:pic>
      <xdr:nvPicPr>
        <xdr:cNvPr id="566" name="Picture 662">
          <a:extLst>
            <a:ext uri="{FF2B5EF4-FFF2-40B4-BE49-F238E27FC236}">
              <a16:creationId xmlns:a16="http://schemas.microsoft.com/office/drawing/2014/main" id="{00000000-0008-0000-0600-000036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68881">
          <a:off x="2868490" y="7163533"/>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685800</xdr:colOff>
      <xdr:row>22</xdr:row>
      <xdr:rowOff>190500</xdr:rowOff>
    </xdr:from>
    <xdr:to>
      <xdr:col>8</xdr:col>
      <xdr:colOff>781050</xdr:colOff>
      <xdr:row>24</xdr:row>
      <xdr:rowOff>504825</xdr:rowOff>
    </xdr:to>
    <xdr:sp macro="" textlink="">
      <xdr:nvSpPr>
        <xdr:cNvPr id="567" name="Line 663">
          <a:extLst>
            <a:ext uri="{FF2B5EF4-FFF2-40B4-BE49-F238E27FC236}">
              <a16:creationId xmlns:a16="http://schemas.microsoft.com/office/drawing/2014/main" id="{00000000-0008-0000-0600-000037020000}"/>
            </a:ext>
          </a:extLst>
        </xdr:cNvPr>
        <xdr:cNvSpPr>
          <a:spLocks noChangeShapeType="1"/>
        </xdr:cNvSpPr>
      </xdr:nvSpPr>
      <xdr:spPr bwMode="auto">
        <a:xfrm>
          <a:off x="1689588" y="6586904"/>
          <a:ext cx="1721827" cy="70997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7</xdr:col>
      <xdr:colOff>133350</xdr:colOff>
      <xdr:row>23</xdr:row>
      <xdr:rowOff>152400</xdr:rowOff>
    </xdr:from>
    <xdr:to>
      <xdr:col>8</xdr:col>
      <xdr:colOff>457199</xdr:colOff>
      <xdr:row>24</xdr:row>
      <xdr:rowOff>142875</xdr:rowOff>
    </xdr:to>
    <xdr:pic>
      <xdr:nvPicPr>
        <xdr:cNvPr id="568" name="Picture 664">
          <a:extLst>
            <a:ext uri="{FF2B5EF4-FFF2-40B4-BE49-F238E27FC236}">
              <a16:creationId xmlns:a16="http://schemas.microsoft.com/office/drawing/2014/main" id="{00000000-0008-0000-0600-00003802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4004" t="45851" r="40886" b="48260"/>
        <a:stretch>
          <a:fillRect/>
        </a:stretch>
      </xdr:blipFill>
      <xdr:spPr bwMode="auto">
        <a:xfrm rot="1391916">
          <a:off x="1950427" y="6746631"/>
          <a:ext cx="1137138" cy="1883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590550</xdr:colOff>
      <xdr:row>24</xdr:row>
      <xdr:rowOff>647700</xdr:rowOff>
    </xdr:from>
    <xdr:to>
      <xdr:col>8</xdr:col>
      <xdr:colOff>800100</xdr:colOff>
      <xdr:row>24</xdr:row>
      <xdr:rowOff>733425</xdr:rowOff>
    </xdr:to>
    <xdr:sp macro="" textlink="">
      <xdr:nvSpPr>
        <xdr:cNvPr id="569" name="Line 665">
          <a:extLst>
            <a:ext uri="{FF2B5EF4-FFF2-40B4-BE49-F238E27FC236}">
              <a16:creationId xmlns:a16="http://schemas.microsoft.com/office/drawing/2014/main" id="{00000000-0008-0000-0600-000039020000}"/>
            </a:ext>
          </a:extLst>
        </xdr:cNvPr>
        <xdr:cNvSpPr>
          <a:spLocks noChangeShapeType="1"/>
        </xdr:cNvSpPr>
      </xdr:nvSpPr>
      <xdr:spPr bwMode="auto">
        <a:xfrm flipH="1" flipV="1">
          <a:off x="3220915" y="7439758"/>
          <a:ext cx="2095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457200</xdr:colOff>
      <xdr:row>24</xdr:row>
      <xdr:rowOff>657225</xdr:rowOff>
    </xdr:from>
    <xdr:to>
      <xdr:col>8</xdr:col>
      <xdr:colOff>285750</xdr:colOff>
      <xdr:row>24</xdr:row>
      <xdr:rowOff>942975</xdr:rowOff>
    </xdr:to>
    <xdr:sp macro="" textlink="">
      <xdr:nvSpPr>
        <xdr:cNvPr id="570" name="Line 666">
          <a:extLst>
            <a:ext uri="{FF2B5EF4-FFF2-40B4-BE49-F238E27FC236}">
              <a16:creationId xmlns:a16="http://schemas.microsoft.com/office/drawing/2014/main" id="{00000000-0008-0000-0600-00003A020000}"/>
            </a:ext>
          </a:extLst>
        </xdr:cNvPr>
        <xdr:cNvSpPr>
          <a:spLocks noChangeShapeType="1"/>
        </xdr:cNvSpPr>
      </xdr:nvSpPr>
      <xdr:spPr bwMode="auto">
        <a:xfrm flipH="1" flipV="1">
          <a:off x="2274277" y="7449283"/>
          <a:ext cx="641838" cy="2857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304800</xdr:colOff>
      <xdr:row>24</xdr:row>
      <xdr:rowOff>723900</xdr:rowOff>
    </xdr:from>
    <xdr:to>
      <xdr:col>8</xdr:col>
      <xdr:colOff>790575</xdr:colOff>
      <xdr:row>24</xdr:row>
      <xdr:rowOff>933450</xdr:rowOff>
    </xdr:to>
    <xdr:sp macro="" textlink="">
      <xdr:nvSpPr>
        <xdr:cNvPr id="571" name="Line 667">
          <a:extLst>
            <a:ext uri="{FF2B5EF4-FFF2-40B4-BE49-F238E27FC236}">
              <a16:creationId xmlns:a16="http://schemas.microsoft.com/office/drawing/2014/main" id="{00000000-0008-0000-0600-00003B020000}"/>
            </a:ext>
          </a:extLst>
        </xdr:cNvPr>
        <xdr:cNvSpPr>
          <a:spLocks noChangeShapeType="1"/>
        </xdr:cNvSpPr>
      </xdr:nvSpPr>
      <xdr:spPr bwMode="auto">
        <a:xfrm flipV="1">
          <a:off x="2935165" y="7515958"/>
          <a:ext cx="485775"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314325</xdr:colOff>
      <xdr:row>24</xdr:row>
      <xdr:rowOff>695325</xdr:rowOff>
    </xdr:from>
    <xdr:to>
      <xdr:col>8</xdr:col>
      <xdr:colOff>666750</xdr:colOff>
      <xdr:row>24</xdr:row>
      <xdr:rowOff>885825</xdr:rowOff>
    </xdr:to>
    <xdr:pic>
      <xdr:nvPicPr>
        <xdr:cNvPr id="572" name="Picture 668">
          <a:extLst>
            <a:ext uri="{FF2B5EF4-FFF2-40B4-BE49-F238E27FC236}">
              <a16:creationId xmlns:a16="http://schemas.microsoft.com/office/drawing/2014/main" id="{00000000-0008-0000-0600-00003C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606964">
          <a:off x="2944690" y="7487383"/>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352425</xdr:colOff>
      <xdr:row>24</xdr:row>
      <xdr:rowOff>9525</xdr:rowOff>
    </xdr:from>
    <xdr:to>
      <xdr:col>6</xdr:col>
      <xdr:colOff>542925</xdr:colOff>
      <xdr:row>24</xdr:row>
      <xdr:rowOff>228600</xdr:rowOff>
    </xdr:to>
    <xdr:pic>
      <xdr:nvPicPr>
        <xdr:cNvPr id="573" name="Picture 669">
          <a:extLst>
            <a:ext uri="{FF2B5EF4-FFF2-40B4-BE49-F238E27FC236}">
              <a16:creationId xmlns:a16="http://schemas.microsoft.com/office/drawing/2014/main" id="{00000000-0008-0000-0600-00003D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356213" y="6801583"/>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542925</xdr:colOff>
      <xdr:row>24</xdr:row>
      <xdr:rowOff>209550</xdr:rowOff>
    </xdr:from>
    <xdr:to>
      <xdr:col>5</xdr:col>
      <xdr:colOff>762000</xdr:colOff>
      <xdr:row>24</xdr:row>
      <xdr:rowOff>571500</xdr:rowOff>
    </xdr:to>
    <xdr:pic>
      <xdr:nvPicPr>
        <xdr:cNvPr id="574" name="Picture 670">
          <a:extLst>
            <a:ext uri="{FF2B5EF4-FFF2-40B4-BE49-F238E27FC236}">
              <a16:creationId xmlns:a16="http://schemas.microsoft.com/office/drawing/2014/main" id="{00000000-0008-0000-0600-00003E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733425" y="7001608"/>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800100</xdr:colOff>
      <xdr:row>24</xdr:row>
      <xdr:rowOff>466725</xdr:rowOff>
    </xdr:from>
    <xdr:to>
      <xdr:col>8</xdr:col>
      <xdr:colOff>295274</xdr:colOff>
      <xdr:row>24</xdr:row>
      <xdr:rowOff>714375</xdr:rowOff>
    </xdr:to>
    <xdr:pic>
      <xdr:nvPicPr>
        <xdr:cNvPr id="575" name="Picture 671">
          <a:extLst>
            <a:ext uri="{FF2B5EF4-FFF2-40B4-BE49-F238E27FC236}">
              <a16:creationId xmlns:a16="http://schemas.microsoft.com/office/drawing/2014/main" id="{00000000-0008-0000-0600-00003F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2617177" y="7258783"/>
          <a:ext cx="308463"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669924</xdr:colOff>
      <xdr:row>25</xdr:row>
      <xdr:rowOff>449792</xdr:rowOff>
    </xdr:from>
    <xdr:to>
      <xdr:col>4</xdr:col>
      <xdr:colOff>831849</xdr:colOff>
      <xdr:row>25</xdr:row>
      <xdr:rowOff>535517</xdr:rowOff>
    </xdr:to>
    <xdr:sp macro="" textlink="">
      <xdr:nvSpPr>
        <xdr:cNvPr id="656" name="Line 498">
          <a:extLst>
            <a:ext uri="{FF2B5EF4-FFF2-40B4-BE49-F238E27FC236}">
              <a16:creationId xmlns:a16="http://schemas.microsoft.com/office/drawing/2014/main" id="{00000000-0008-0000-0600-000090020000}"/>
            </a:ext>
          </a:extLst>
        </xdr:cNvPr>
        <xdr:cNvSpPr>
          <a:spLocks noChangeShapeType="1"/>
        </xdr:cNvSpPr>
      </xdr:nvSpPr>
      <xdr:spPr bwMode="auto">
        <a:xfrm flipH="1" flipV="1">
          <a:off x="3289299" y="8223250"/>
          <a:ext cx="1619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31594</xdr:colOff>
      <xdr:row>25</xdr:row>
      <xdr:rowOff>711664</xdr:rowOff>
    </xdr:from>
    <xdr:to>
      <xdr:col>4</xdr:col>
      <xdr:colOff>222094</xdr:colOff>
      <xdr:row>26</xdr:row>
      <xdr:rowOff>24780</xdr:rowOff>
    </xdr:to>
    <xdr:sp macro="" textlink="">
      <xdr:nvSpPr>
        <xdr:cNvPr id="657" name="Line 500">
          <a:extLst>
            <a:ext uri="{FF2B5EF4-FFF2-40B4-BE49-F238E27FC236}">
              <a16:creationId xmlns:a16="http://schemas.microsoft.com/office/drawing/2014/main" id="{00000000-0008-0000-0600-000091020000}"/>
            </a:ext>
          </a:extLst>
        </xdr:cNvPr>
        <xdr:cNvSpPr>
          <a:spLocks noChangeShapeType="1"/>
        </xdr:cNvSpPr>
      </xdr:nvSpPr>
      <xdr:spPr bwMode="auto">
        <a:xfrm flipH="1" flipV="1">
          <a:off x="2649033" y="8490414"/>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240062</xdr:colOff>
      <xdr:row>25</xdr:row>
      <xdr:rowOff>545041</xdr:rowOff>
    </xdr:from>
    <xdr:to>
      <xdr:col>4</xdr:col>
      <xdr:colOff>793750</xdr:colOff>
      <xdr:row>26</xdr:row>
      <xdr:rowOff>15487</xdr:rowOff>
    </xdr:to>
    <xdr:sp macro="" textlink="">
      <xdr:nvSpPr>
        <xdr:cNvPr id="658" name="Line 501">
          <a:extLst>
            <a:ext uri="{FF2B5EF4-FFF2-40B4-BE49-F238E27FC236}">
              <a16:creationId xmlns:a16="http://schemas.microsoft.com/office/drawing/2014/main" id="{00000000-0008-0000-0600-000092020000}"/>
            </a:ext>
          </a:extLst>
        </xdr:cNvPr>
        <xdr:cNvSpPr>
          <a:spLocks noChangeShapeType="1"/>
        </xdr:cNvSpPr>
      </xdr:nvSpPr>
      <xdr:spPr bwMode="auto">
        <a:xfrm flipV="1">
          <a:off x="2857501" y="8323791"/>
          <a:ext cx="553688" cy="25258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4</xdr:col>
      <xdr:colOff>242185</xdr:colOff>
      <xdr:row>25</xdr:row>
      <xdr:rowOff>529284</xdr:rowOff>
    </xdr:from>
    <xdr:to>
      <xdr:col>4</xdr:col>
      <xdr:colOff>611827</xdr:colOff>
      <xdr:row>25</xdr:row>
      <xdr:rowOff>752242</xdr:rowOff>
    </xdr:to>
    <xdr:pic>
      <xdr:nvPicPr>
        <xdr:cNvPr id="659" name="Picture 502">
          <a:extLst>
            <a:ext uri="{FF2B5EF4-FFF2-40B4-BE49-F238E27FC236}">
              <a16:creationId xmlns:a16="http://schemas.microsoft.com/office/drawing/2014/main" id="{00000000-0008-0000-0600-00009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529290">
          <a:off x="2859624" y="8308034"/>
          <a:ext cx="369642" cy="222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661795</xdr:colOff>
      <xdr:row>25</xdr:row>
      <xdr:rowOff>368688</xdr:rowOff>
    </xdr:from>
    <xdr:to>
      <xdr:col>4</xdr:col>
      <xdr:colOff>785620</xdr:colOff>
      <xdr:row>25</xdr:row>
      <xdr:rowOff>425838</xdr:rowOff>
    </xdr:to>
    <xdr:sp macro="" textlink="">
      <xdr:nvSpPr>
        <xdr:cNvPr id="660" name="Line 503">
          <a:extLst>
            <a:ext uri="{FF2B5EF4-FFF2-40B4-BE49-F238E27FC236}">
              <a16:creationId xmlns:a16="http://schemas.microsoft.com/office/drawing/2014/main" id="{00000000-0008-0000-0600-000094020000}"/>
            </a:ext>
          </a:extLst>
        </xdr:cNvPr>
        <xdr:cNvSpPr>
          <a:spLocks noChangeShapeType="1"/>
        </xdr:cNvSpPr>
      </xdr:nvSpPr>
      <xdr:spPr bwMode="auto">
        <a:xfrm flipH="1">
          <a:off x="3279234" y="8147438"/>
          <a:ext cx="12382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543700</xdr:colOff>
      <xdr:row>24</xdr:row>
      <xdr:rowOff>944060</xdr:rowOff>
    </xdr:from>
    <xdr:to>
      <xdr:col>3</xdr:col>
      <xdr:colOff>667138</xdr:colOff>
      <xdr:row>25</xdr:row>
      <xdr:rowOff>40966</xdr:rowOff>
    </xdr:to>
    <xdr:sp macro="" textlink="">
      <xdr:nvSpPr>
        <xdr:cNvPr id="661" name="Line 505">
          <a:extLst>
            <a:ext uri="{FF2B5EF4-FFF2-40B4-BE49-F238E27FC236}">
              <a16:creationId xmlns:a16="http://schemas.microsoft.com/office/drawing/2014/main" id="{00000000-0008-0000-0600-000095020000}"/>
            </a:ext>
          </a:extLst>
        </xdr:cNvPr>
        <xdr:cNvSpPr>
          <a:spLocks noChangeShapeType="1"/>
        </xdr:cNvSpPr>
      </xdr:nvSpPr>
      <xdr:spPr bwMode="auto">
        <a:xfrm flipH="1">
          <a:off x="2351901" y="7762566"/>
          <a:ext cx="123438"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646616</xdr:colOff>
      <xdr:row>25</xdr:row>
      <xdr:rowOff>11617</xdr:rowOff>
    </xdr:from>
    <xdr:to>
      <xdr:col>4</xdr:col>
      <xdr:colOff>716310</xdr:colOff>
      <xdr:row>25</xdr:row>
      <xdr:rowOff>379451</xdr:rowOff>
    </xdr:to>
    <xdr:sp macro="" textlink="">
      <xdr:nvSpPr>
        <xdr:cNvPr id="662" name="Line 506">
          <a:extLst>
            <a:ext uri="{FF2B5EF4-FFF2-40B4-BE49-F238E27FC236}">
              <a16:creationId xmlns:a16="http://schemas.microsoft.com/office/drawing/2014/main" id="{00000000-0008-0000-0600-000096020000}"/>
            </a:ext>
          </a:extLst>
        </xdr:cNvPr>
        <xdr:cNvSpPr>
          <a:spLocks noChangeShapeType="1"/>
        </xdr:cNvSpPr>
      </xdr:nvSpPr>
      <xdr:spPr bwMode="auto">
        <a:xfrm>
          <a:off x="2454817" y="7790367"/>
          <a:ext cx="878932" cy="36783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4</xdr:col>
      <xdr:colOff>156893</xdr:colOff>
      <xdr:row>25</xdr:row>
      <xdr:rowOff>38309</xdr:rowOff>
    </xdr:from>
    <xdr:to>
      <xdr:col>4</xdr:col>
      <xdr:colOff>481622</xdr:colOff>
      <xdr:row>25</xdr:row>
      <xdr:rowOff>220474</xdr:rowOff>
    </xdr:to>
    <xdr:pic>
      <xdr:nvPicPr>
        <xdr:cNvPr id="663" name="Picture 507">
          <a:extLst>
            <a:ext uri="{FF2B5EF4-FFF2-40B4-BE49-F238E27FC236}">
              <a16:creationId xmlns:a16="http://schemas.microsoft.com/office/drawing/2014/main" id="{00000000-0008-0000-0600-000097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25412" t="40469" r="68007" b="53917"/>
        <a:stretch>
          <a:fillRect/>
        </a:stretch>
      </xdr:blipFill>
      <xdr:spPr bwMode="auto">
        <a:xfrm rot="1449487">
          <a:off x="2774332" y="7817059"/>
          <a:ext cx="324729" cy="182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575446</xdr:colOff>
      <xdr:row>25</xdr:row>
      <xdr:rowOff>196357</xdr:rowOff>
    </xdr:from>
    <xdr:to>
      <xdr:col>3</xdr:col>
      <xdr:colOff>199469</xdr:colOff>
      <xdr:row>25</xdr:row>
      <xdr:rowOff>373959</xdr:rowOff>
    </xdr:to>
    <xdr:pic>
      <xdr:nvPicPr>
        <xdr:cNvPr id="664" name="Picture 504">
          <a:extLst>
            <a:ext uri="{FF2B5EF4-FFF2-40B4-BE49-F238E27FC236}">
              <a16:creationId xmlns:a16="http://schemas.microsoft.com/office/drawing/2014/main" id="{00000000-0008-0000-0600-000098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39417">
          <a:off x="765172" y="7975107"/>
          <a:ext cx="1242498" cy="177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411821</xdr:colOff>
      <xdr:row>24</xdr:row>
      <xdr:rowOff>957457</xdr:rowOff>
    </xdr:from>
    <xdr:to>
      <xdr:col>3</xdr:col>
      <xdr:colOff>497546</xdr:colOff>
      <xdr:row>25</xdr:row>
      <xdr:rowOff>44838</xdr:rowOff>
    </xdr:to>
    <xdr:sp macro="" textlink="">
      <xdr:nvSpPr>
        <xdr:cNvPr id="665" name="Line 508">
          <a:extLst>
            <a:ext uri="{FF2B5EF4-FFF2-40B4-BE49-F238E27FC236}">
              <a16:creationId xmlns:a16="http://schemas.microsoft.com/office/drawing/2014/main" id="{00000000-0008-0000-0600-000099020000}"/>
            </a:ext>
          </a:extLst>
        </xdr:cNvPr>
        <xdr:cNvSpPr>
          <a:spLocks noChangeShapeType="1"/>
        </xdr:cNvSpPr>
      </xdr:nvSpPr>
      <xdr:spPr bwMode="auto">
        <a:xfrm flipH="1" flipV="1">
          <a:off x="2220022" y="7775963"/>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169281</xdr:colOff>
      <xdr:row>25</xdr:row>
      <xdr:rowOff>770209</xdr:rowOff>
    </xdr:from>
    <xdr:to>
      <xdr:col>1</xdr:col>
      <xdr:colOff>255006</xdr:colOff>
      <xdr:row>26</xdr:row>
      <xdr:rowOff>35700</xdr:rowOff>
    </xdr:to>
    <xdr:sp macro="" textlink="">
      <xdr:nvSpPr>
        <xdr:cNvPr id="666" name="Line 509">
          <a:extLst>
            <a:ext uri="{FF2B5EF4-FFF2-40B4-BE49-F238E27FC236}">
              <a16:creationId xmlns:a16="http://schemas.microsoft.com/office/drawing/2014/main" id="{00000000-0008-0000-0600-00009A020000}"/>
            </a:ext>
          </a:extLst>
        </xdr:cNvPr>
        <xdr:cNvSpPr>
          <a:spLocks noChangeShapeType="1"/>
        </xdr:cNvSpPr>
      </xdr:nvSpPr>
      <xdr:spPr bwMode="auto">
        <a:xfrm flipH="1" flipV="1">
          <a:off x="359007" y="8548959"/>
          <a:ext cx="8572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220701</xdr:colOff>
      <xdr:row>25</xdr:row>
      <xdr:rowOff>12390</xdr:rowOff>
    </xdr:from>
    <xdr:to>
      <xdr:col>3</xdr:col>
      <xdr:colOff>411201</xdr:colOff>
      <xdr:row>25</xdr:row>
      <xdr:rowOff>762773</xdr:rowOff>
    </xdr:to>
    <xdr:sp macro="" textlink="">
      <xdr:nvSpPr>
        <xdr:cNvPr id="667" name="Line 510">
          <a:extLst>
            <a:ext uri="{FF2B5EF4-FFF2-40B4-BE49-F238E27FC236}">
              <a16:creationId xmlns:a16="http://schemas.microsoft.com/office/drawing/2014/main" id="{00000000-0008-0000-0600-00009B020000}"/>
            </a:ext>
          </a:extLst>
        </xdr:cNvPr>
        <xdr:cNvSpPr>
          <a:spLocks noChangeShapeType="1"/>
        </xdr:cNvSpPr>
      </xdr:nvSpPr>
      <xdr:spPr bwMode="auto">
        <a:xfrm flipV="1">
          <a:off x="410427" y="7791140"/>
          <a:ext cx="1808975" cy="750383"/>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264649</xdr:colOff>
      <xdr:row>26</xdr:row>
      <xdr:rowOff>156863</xdr:rowOff>
    </xdr:from>
    <xdr:to>
      <xdr:col>1</xdr:col>
      <xdr:colOff>697783</xdr:colOff>
      <xdr:row>27</xdr:row>
      <xdr:rowOff>190283</xdr:rowOff>
    </xdr:to>
    <xdr:pic>
      <xdr:nvPicPr>
        <xdr:cNvPr id="668" name="Picture 499">
          <a:extLst>
            <a:ext uri="{FF2B5EF4-FFF2-40B4-BE49-F238E27FC236}">
              <a16:creationId xmlns:a16="http://schemas.microsoft.com/office/drawing/2014/main" id="{00000000-0008-0000-0600-00009C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238404">
          <a:off x="454375" y="8717747"/>
          <a:ext cx="433134" cy="2347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27103</xdr:colOff>
      <xdr:row>26</xdr:row>
      <xdr:rowOff>56841</xdr:rowOff>
    </xdr:from>
    <xdr:to>
      <xdr:col>1</xdr:col>
      <xdr:colOff>239518</xdr:colOff>
      <xdr:row>26</xdr:row>
      <xdr:rowOff>162622</xdr:rowOff>
    </xdr:to>
    <xdr:sp macro="" textlink="">
      <xdr:nvSpPr>
        <xdr:cNvPr id="669" name="Line 511">
          <a:extLst>
            <a:ext uri="{FF2B5EF4-FFF2-40B4-BE49-F238E27FC236}">
              <a16:creationId xmlns:a16="http://schemas.microsoft.com/office/drawing/2014/main" id="{00000000-0008-0000-0600-00009D020000}"/>
            </a:ext>
          </a:extLst>
        </xdr:cNvPr>
        <xdr:cNvSpPr>
          <a:spLocks noChangeShapeType="1"/>
        </xdr:cNvSpPr>
      </xdr:nvSpPr>
      <xdr:spPr bwMode="auto">
        <a:xfrm flipH="1">
          <a:off x="216829" y="8617725"/>
          <a:ext cx="212415" cy="1057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708566</xdr:colOff>
      <xdr:row>27</xdr:row>
      <xdr:rowOff>138460</xdr:rowOff>
    </xdr:from>
    <xdr:to>
      <xdr:col>2</xdr:col>
      <xdr:colOff>143260</xdr:colOff>
      <xdr:row>28</xdr:row>
      <xdr:rowOff>61950</xdr:rowOff>
    </xdr:to>
    <xdr:sp macro="" textlink="">
      <xdr:nvSpPr>
        <xdr:cNvPr id="670" name="Line 512">
          <a:extLst>
            <a:ext uri="{FF2B5EF4-FFF2-40B4-BE49-F238E27FC236}">
              <a16:creationId xmlns:a16="http://schemas.microsoft.com/office/drawing/2014/main" id="{00000000-0008-0000-0600-00009E020000}"/>
            </a:ext>
          </a:extLst>
        </xdr:cNvPr>
        <xdr:cNvSpPr>
          <a:spLocks noChangeShapeType="1"/>
        </xdr:cNvSpPr>
      </xdr:nvSpPr>
      <xdr:spPr bwMode="auto">
        <a:xfrm flipH="1">
          <a:off x="898292" y="8900686"/>
          <a:ext cx="243931" cy="12483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50488</xdr:colOff>
      <xdr:row>26</xdr:row>
      <xdr:rowOff>169670</xdr:rowOff>
    </xdr:from>
    <xdr:to>
      <xdr:col>1</xdr:col>
      <xdr:colOff>704695</xdr:colOff>
      <xdr:row>28</xdr:row>
      <xdr:rowOff>34848</xdr:rowOff>
    </xdr:to>
    <xdr:sp macro="" textlink="">
      <xdr:nvSpPr>
        <xdr:cNvPr id="671" name="Line 513">
          <a:extLst>
            <a:ext uri="{FF2B5EF4-FFF2-40B4-BE49-F238E27FC236}">
              <a16:creationId xmlns:a16="http://schemas.microsoft.com/office/drawing/2014/main" id="{00000000-0008-0000-0600-00009F020000}"/>
            </a:ext>
          </a:extLst>
        </xdr:cNvPr>
        <xdr:cNvSpPr>
          <a:spLocks noChangeShapeType="1"/>
        </xdr:cNvSpPr>
      </xdr:nvSpPr>
      <xdr:spPr bwMode="auto">
        <a:xfrm>
          <a:off x="240214" y="8730554"/>
          <a:ext cx="654207" cy="26786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641793</xdr:colOff>
      <xdr:row>8</xdr:row>
      <xdr:rowOff>1413171</xdr:rowOff>
    </xdr:from>
    <xdr:to>
      <xdr:col>4</xdr:col>
      <xdr:colOff>826977</xdr:colOff>
      <xdr:row>9</xdr:row>
      <xdr:rowOff>77529</xdr:rowOff>
    </xdr:to>
    <xdr:sp macro="" textlink="">
      <xdr:nvSpPr>
        <xdr:cNvPr id="672" name="Line 462">
          <a:extLst>
            <a:ext uri="{FF2B5EF4-FFF2-40B4-BE49-F238E27FC236}">
              <a16:creationId xmlns:a16="http://schemas.microsoft.com/office/drawing/2014/main" id="{00000000-0008-0000-0600-0000A0020000}"/>
            </a:ext>
          </a:extLst>
        </xdr:cNvPr>
        <xdr:cNvSpPr>
          <a:spLocks noChangeShapeType="1"/>
        </xdr:cNvSpPr>
      </xdr:nvSpPr>
      <xdr:spPr bwMode="auto">
        <a:xfrm flipH="1" flipV="1">
          <a:off x="3259322" y="3355090"/>
          <a:ext cx="185184" cy="8203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761703</xdr:colOff>
      <xdr:row>10</xdr:row>
      <xdr:rowOff>78342</xdr:rowOff>
    </xdr:from>
    <xdr:to>
      <xdr:col>4</xdr:col>
      <xdr:colOff>166133</xdr:colOff>
      <xdr:row>10</xdr:row>
      <xdr:rowOff>169825</xdr:rowOff>
    </xdr:to>
    <xdr:sp macro="" textlink="">
      <xdr:nvSpPr>
        <xdr:cNvPr id="673" name="Line 463">
          <a:extLst>
            <a:ext uri="{FF2B5EF4-FFF2-40B4-BE49-F238E27FC236}">
              <a16:creationId xmlns:a16="http://schemas.microsoft.com/office/drawing/2014/main" id="{00000000-0008-0000-0600-0000A1020000}"/>
            </a:ext>
          </a:extLst>
        </xdr:cNvPr>
        <xdr:cNvSpPr>
          <a:spLocks noChangeShapeType="1"/>
        </xdr:cNvSpPr>
      </xdr:nvSpPr>
      <xdr:spPr bwMode="auto">
        <a:xfrm flipH="1" flipV="1">
          <a:off x="2570715" y="3655755"/>
          <a:ext cx="212947" cy="9148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158752</xdr:colOff>
      <xdr:row>9</xdr:row>
      <xdr:rowOff>85504</xdr:rowOff>
    </xdr:from>
    <xdr:to>
      <xdr:col>4</xdr:col>
      <xdr:colOff>810734</xdr:colOff>
      <xdr:row>10</xdr:row>
      <xdr:rowOff>158749</xdr:rowOff>
    </xdr:to>
    <xdr:sp macro="" textlink="">
      <xdr:nvSpPr>
        <xdr:cNvPr id="674" name="Line 464">
          <a:extLst>
            <a:ext uri="{FF2B5EF4-FFF2-40B4-BE49-F238E27FC236}">
              <a16:creationId xmlns:a16="http://schemas.microsoft.com/office/drawing/2014/main" id="{00000000-0008-0000-0600-0000A2020000}"/>
            </a:ext>
          </a:extLst>
        </xdr:cNvPr>
        <xdr:cNvSpPr>
          <a:spLocks noChangeShapeType="1"/>
        </xdr:cNvSpPr>
      </xdr:nvSpPr>
      <xdr:spPr bwMode="auto">
        <a:xfrm flipV="1">
          <a:off x="2776281" y="3445097"/>
          <a:ext cx="651982" cy="29106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179112</xdr:colOff>
      <xdr:row>9</xdr:row>
      <xdr:rowOff>100850</xdr:rowOff>
    </xdr:from>
    <xdr:to>
      <xdr:col>4</xdr:col>
      <xdr:colOff>603636</xdr:colOff>
      <xdr:row>10</xdr:row>
      <xdr:rowOff>111620</xdr:rowOff>
    </xdr:to>
    <xdr:pic>
      <xdr:nvPicPr>
        <xdr:cNvPr id="675" name="Picture 465">
          <a:extLst>
            <a:ext uri="{FF2B5EF4-FFF2-40B4-BE49-F238E27FC236}">
              <a16:creationId xmlns:a16="http://schemas.microsoft.com/office/drawing/2014/main" id="{00000000-0008-0000-0600-0000A3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466637">
          <a:off x="2796641" y="3460443"/>
          <a:ext cx="424524" cy="228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415113</xdr:colOff>
      <xdr:row>8</xdr:row>
      <xdr:rowOff>576152</xdr:rowOff>
    </xdr:from>
    <xdr:to>
      <xdr:col>2</xdr:col>
      <xdr:colOff>538938</xdr:colOff>
      <xdr:row>8</xdr:row>
      <xdr:rowOff>633302</xdr:rowOff>
    </xdr:to>
    <xdr:sp macro="" textlink="">
      <xdr:nvSpPr>
        <xdr:cNvPr id="676" name="Line 452">
          <a:extLst>
            <a:ext uri="{FF2B5EF4-FFF2-40B4-BE49-F238E27FC236}">
              <a16:creationId xmlns:a16="http://schemas.microsoft.com/office/drawing/2014/main" id="{00000000-0008-0000-0600-0000A4020000}"/>
            </a:ext>
          </a:extLst>
        </xdr:cNvPr>
        <xdr:cNvSpPr>
          <a:spLocks noChangeShapeType="1"/>
        </xdr:cNvSpPr>
      </xdr:nvSpPr>
      <xdr:spPr bwMode="auto">
        <a:xfrm flipH="1">
          <a:off x="1415607" y="2518071"/>
          <a:ext cx="12382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645485</xdr:colOff>
      <xdr:row>8</xdr:row>
      <xdr:rowOff>1336971</xdr:rowOff>
    </xdr:from>
    <xdr:to>
      <xdr:col>4</xdr:col>
      <xdr:colOff>769310</xdr:colOff>
      <xdr:row>8</xdr:row>
      <xdr:rowOff>1394121</xdr:rowOff>
    </xdr:to>
    <xdr:sp macro="" textlink="">
      <xdr:nvSpPr>
        <xdr:cNvPr id="677" name="Line 453">
          <a:extLst>
            <a:ext uri="{FF2B5EF4-FFF2-40B4-BE49-F238E27FC236}">
              <a16:creationId xmlns:a16="http://schemas.microsoft.com/office/drawing/2014/main" id="{00000000-0008-0000-0600-0000A5020000}"/>
            </a:ext>
          </a:extLst>
        </xdr:cNvPr>
        <xdr:cNvSpPr>
          <a:spLocks noChangeShapeType="1"/>
        </xdr:cNvSpPr>
      </xdr:nvSpPr>
      <xdr:spPr bwMode="auto">
        <a:xfrm flipH="1">
          <a:off x="3263014" y="3278890"/>
          <a:ext cx="12382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780733</xdr:colOff>
      <xdr:row>8</xdr:row>
      <xdr:rowOff>816362</xdr:rowOff>
    </xdr:from>
    <xdr:to>
      <xdr:col>4</xdr:col>
      <xdr:colOff>422645</xdr:colOff>
      <xdr:row>8</xdr:row>
      <xdr:rowOff>991697</xdr:rowOff>
    </xdr:to>
    <xdr:pic>
      <xdr:nvPicPr>
        <xdr:cNvPr id="678" name="Picture 454">
          <a:extLst>
            <a:ext uri="{FF2B5EF4-FFF2-40B4-BE49-F238E27FC236}">
              <a16:creationId xmlns:a16="http://schemas.microsoft.com/office/drawing/2014/main" id="{00000000-0008-0000-0600-0000A6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781227" y="2758281"/>
          <a:ext cx="1258947" cy="1753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502093</xdr:colOff>
      <xdr:row>8</xdr:row>
      <xdr:rowOff>605465</xdr:rowOff>
    </xdr:from>
    <xdr:to>
      <xdr:col>4</xdr:col>
      <xdr:colOff>694070</xdr:colOff>
      <xdr:row>8</xdr:row>
      <xdr:rowOff>1351221</xdr:rowOff>
    </xdr:to>
    <xdr:sp macro="" textlink="">
      <xdr:nvSpPr>
        <xdr:cNvPr id="679" name="Line 455">
          <a:extLst>
            <a:ext uri="{FF2B5EF4-FFF2-40B4-BE49-F238E27FC236}">
              <a16:creationId xmlns:a16="http://schemas.microsoft.com/office/drawing/2014/main" id="{00000000-0008-0000-0600-0000A7020000}"/>
            </a:ext>
          </a:extLst>
        </xdr:cNvPr>
        <xdr:cNvSpPr>
          <a:spLocks noChangeShapeType="1"/>
        </xdr:cNvSpPr>
      </xdr:nvSpPr>
      <xdr:spPr bwMode="auto">
        <a:xfrm>
          <a:off x="1502587" y="2547384"/>
          <a:ext cx="1809012" cy="74575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2</xdr:col>
      <xdr:colOff>576742</xdr:colOff>
      <xdr:row>8</xdr:row>
      <xdr:rowOff>932490</xdr:rowOff>
    </xdr:from>
    <xdr:to>
      <xdr:col>2</xdr:col>
      <xdr:colOff>767242</xdr:colOff>
      <xdr:row>8</xdr:row>
      <xdr:rowOff>1142040</xdr:rowOff>
    </xdr:to>
    <xdr:pic>
      <xdr:nvPicPr>
        <xdr:cNvPr id="680" name="Picture 466">
          <a:extLst>
            <a:ext uri="{FF2B5EF4-FFF2-40B4-BE49-F238E27FC236}">
              <a16:creationId xmlns:a16="http://schemas.microsoft.com/office/drawing/2014/main" id="{00000000-0008-0000-0600-0000A8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577236" y="2874409"/>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140217</xdr:colOff>
      <xdr:row>8</xdr:row>
      <xdr:rowOff>964978</xdr:rowOff>
    </xdr:from>
    <xdr:to>
      <xdr:col>1</xdr:col>
      <xdr:colOff>244992</xdr:colOff>
      <xdr:row>8</xdr:row>
      <xdr:rowOff>1012603</xdr:rowOff>
    </xdr:to>
    <xdr:sp macro="" textlink="">
      <xdr:nvSpPr>
        <xdr:cNvPr id="681" name="Line 448">
          <a:extLst>
            <a:ext uri="{FF2B5EF4-FFF2-40B4-BE49-F238E27FC236}">
              <a16:creationId xmlns:a16="http://schemas.microsoft.com/office/drawing/2014/main" id="{00000000-0008-0000-0600-0000A9020000}"/>
            </a:ext>
          </a:extLst>
        </xdr:cNvPr>
        <xdr:cNvSpPr>
          <a:spLocks noChangeShapeType="1"/>
        </xdr:cNvSpPr>
      </xdr:nvSpPr>
      <xdr:spPr bwMode="auto">
        <a:xfrm flipH="1" flipV="1">
          <a:off x="332194" y="2906897"/>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241153</xdr:colOff>
      <xdr:row>8</xdr:row>
      <xdr:rowOff>585676</xdr:rowOff>
    </xdr:from>
    <xdr:to>
      <xdr:col>2</xdr:col>
      <xdr:colOff>345928</xdr:colOff>
      <xdr:row>8</xdr:row>
      <xdr:rowOff>633301</xdr:rowOff>
    </xdr:to>
    <xdr:sp macro="" textlink="">
      <xdr:nvSpPr>
        <xdr:cNvPr id="682" name="Line 449">
          <a:extLst>
            <a:ext uri="{FF2B5EF4-FFF2-40B4-BE49-F238E27FC236}">
              <a16:creationId xmlns:a16="http://schemas.microsoft.com/office/drawing/2014/main" id="{00000000-0008-0000-0600-0000AA020000}"/>
            </a:ext>
          </a:extLst>
        </xdr:cNvPr>
        <xdr:cNvSpPr>
          <a:spLocks noChangeShapeType="1"/>
        </xdr:cNvSpPr>
      </xdr:nvSpPr>
      <xdr:spPr bwMode="auto">
        <a:xfrm flipH="1" flipV="1">
          <a:off x="1241647" y="2527595"/>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225203</xdr:colOff>
      <xdr:row>8</xdr:row>
      <xdr:rowOff>623923</xdr:rowOff>
    </xdr:from>
    <xdr:to>
      <xdr:col>2</xdr:col>
      <xdr:colOff>258430</xdr:colOff>
      <xdr:row>8</xdr:row>
      <xdr:rowOff>978342</xdr:rowOff>
    </xdr:to>
    <xdr:sp macro="" textlink="">
      <xdr:nvSpPr>
        <xdr:cNvPr id="683" name="Line 450">
          <a:extLst>
            <a:ext uri="{FF2B5EF4-FFF2-40B4-BE49-F238E27FC236}">
              <a16:creationId xmlns:a16="http://schemas.microsoft.com/office/drawing/2014/main" id="{00000000-0008-0000-0600-0000AB020000}"/>
            </a:ext>
          </a:extLst>
        </xdr:cNvPr>
        <xdr:cNvSpPr>
          <a:spLocks noChangeShapeType="1"/>
        </xdr:cNvSpPr>
      </xdr:nvSpPr>
      <xdr:spPr bwMode="auto">
        <a:xfrm flipV="1">
          <a:off x="417180" y="2565842"/>
          <a:ext cx="841744" cy="35441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481859</xdr:colOff>
      <xdr:row>8</xdr:row>
      <xdr:rowOff>588011</xdr:rowOff>
    </xdr:from>
    <xdr:to>
      <xdr:col>2</xdr:col>
      <xdr:colOff>130265</xdr:colOff>
      <xdr:row>8</xdr:row>
      <xdr:rowOff>882471</xdr:rowOff>
    </xdr:to>
    <xdr:pic>
      <xdr:nvPicPr>
        <xdr:cNvPr id="685" name="Picture 7">
          <a:extLst>
            <a:ext uri="{FF2B5EF4-FFF2-40B4-BE49-F238E27FC236}">
              <a16:creationId xmlns:a16="http://schemas.microsoft.com/office/drawing/2014/main" id="{00000000-0008-0000-0600-0000AD020000}"/>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5412" t="40469" r="64828" b="49827"/>
        <a:stretch/>
      </xdr:blipFill>
      <xdr:spPr bwMode="auto">
        <a:xfrm rot="-1358918">
          <a:off x="673836" y="2529930"/>
          <a:ext cx="456923" cy="2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657151</xdr:colOff>
      <xdr:row>8</xdr:row>
      <xdr:rowOff>1311127</xdr:rowOff>
    </xdr:from>
    <xdr:to>
      <xdr:col>2</xdr:col>
      <xdr:colOff>79596</xdr:colOff>
      <xdr:row>8</xdr:row>
      <xdr:rowOff>1406598</xdr:rowOff>
    </xdr:to>
    <xdr:sp macro="" textlink="">
      <xdr:nvSpPr>
        <xdr:cNvPr id="686" name="Line 458">
          <a:extLst>
            <a:ext uri="{FF2B5EF4-FFF2-40B4-BE49-F238E27FC236}">
              <a16:creationId xmlns:a16="http://schemas.microsoft.com/office/drawing/2014/main" id="{00000000-0008-0000-0600-0000AE020000}"/>
            </a:ext>
          </a:extLst>
        </xdr:cNvPr>
        <xdr:cNvSpPr>
          <a:spLocks noChangeShapeType="1"/>
        </xdr:cNvSpPr>
      </xdr:nvSpPr>
      <xdr:spPr bwMode="auto">
        <a:xfrm flipH="1">
          <a:off x="849128" y="3253046"/>
          <a:ext cx="230962" cy="9547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25843</xdr:colOff>
      <xdr:row>8</xdr:row>
      <xdr:rowOff>1053804</xdr:rowOff>
    </xdr:from>
    <xdr:to>
      <xdr:col>1</xdr:col>
      <xdr:colOff>242850</xdr:colOff>
      <xdr:row>8</xdr:row>
      <xdr:rowOff>1155552</xdr:rowOff>
    </xdr:to>
    <xdr:sp macro="" textlink="">
      <xdr:nvSpPr>
        <xdr:cNvPr id="687" name="Line 460">
          <a:extLst>
            <a:ext uri="{FF2B5EF4-FFF2-40B4-BE49-F238E27FC236}">
              <a16:creationId xmlns:a16="http://schemas.microsoft.com/office/drawing/2014/main" id="{00000000-0008-0000-0600-0000AF020000}"/>
            </a:ext>
          </a:extLst>
        </xdr:cNvPr>
        <xdr:cNvSpPr>
          <a:spLocks noChangeShapeType="1"/>
        </xdr:cNvSpPr>
      </xdr:nvSpPr>
      <xdr:spPr bwMode="auto">
        <a:xfrm flipH="1">
          <a:off x="217820" y="2995723"/>
          <a:ext cx="217007" cy="10174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193645</xdr:colOff>
      <xdr:row>8</xdr:row>
      <xdr:rowOff>1083574</xdr:rowOff>
    </xdr:from>
    <xdr:to>
      <xdr:col>1</xdr:col>
      <xdr:colOff>599441</xdr:colOff>
      <xdr:row>8</xdr:row>
      <xdr:rowOff>1327052</xdr:rowOff>
    </xdr:to>
    <xdr:pic>
      <xdr:nvPicPr>
        <xdr:cNvPr id="688" name="Picture 461">
          <a:extLst>
            <a:ext uri="{FF2B5EF4-FFF2-40B4-BE49-F238E27FC236}">
              <a16:creationId xmlns:a16="http://schemas.microsoft.com/office/drawing/2014/main" id="{00000000-0008-0000-0600-0000B0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286546">
          <a:off x="385622" y="3025493"/>
          <a:ext cx="405796" cy="2434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398942</xdr:colOff>
      <xdr:row>25</xdr:row>
      <xdr:rowOff>310190</xdr:rowOff>
    </xdr:from>
    <xdr:to>
      <xdr:col>3</xdr:col>
      <xdr:colOff>589442</xdr:colOff>
      <xdr:row>25</xdr:row>
      <xdr:rowOff>519740</xdr:rowOff>
    </xdr:to>
    <xdr:pic>
      <xdr:nvPicPr>
        <xdr:cNvPr id="689" name="Picture 466">
          <a:extLst>
            <a:ext uri="{FF2B5EF4-FFF2-40B4-BE49-F238E27FC236}">
              <a16:creationId xmlns:a16="http://schemas.microsoft.com/office/drawing/2014/main" id="{00000000-0008-0000-0600-0000B1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2215042" y="813339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46</xdr:row>
      <xdr:rowOff>95250</xdr:rowOff>
    </xdr:from>
    <xdr:to>
      <xdr:col>12</xdr:col>
      <xdr:colOff>647700</xdr:colOff>
      <xdr:row>50</xdr:row>
      <xdr:rowOff>95250</xdr:rowOff>
    </xdr:to>
    <xdr:pic>
      <xdr:nvPicPr>
        <xdr:cNvPr id="720" name="Рисунок 528">
          <a:extLst>
            <a:ext uri="{FF2B5EF4-FFF2-40B4-BE49-F238E27FC236}">
              <a16:creationId xmlns:a16="http://schemas.microsoft.com/office/drawing/2014/main" id="{00000000-0008-0000-0600-0000D0020000}"/>
            </a:ext>
          </a:extLst>
        </xdr:cNvPr>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l="5215" t="13120" r="8731" b="15234"/>
        <a:stretch>
          <a:fillRect/>
        </a:stretch>
      </xdr:blipFill>
      <xdr:spPr bwMode="auto">
        <a:xfrm>
          <a:off x="10248900" y="13068300"/>
          <a:ext cx="28765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771525</xdr:colOff>
      <xdr:row>45</xdr:row>
      <xdr:rowOff>190500</xdr:rowOff>
    </xdr:from>
    <xdr:to>
      <xdr:col>11</xdr:col>
      <xdr:colOff>209550</xdr:colOff>
      <xdr:row>46</xdr:row>
      <xdr:rowOff>114300</xdr:rowOff>
    </xdr:to>
    <xdr:sp macro="" textlink="">
      <xdr:nvSpPr>
        <xdr:cNvPr id="721" name="Line 3426">
          <a:extLst>
            <a:ext uri="{FF2B5EF4-FFF2-40B4-BE49-F238E27FC236}">
              <a16:creationId xmlns:a16="http://schemas.microsoft.com/office/drawing/2014/main" id="{00000000-0008-0000-0600-0000D1020000}"/>
            </a:ext>
          </a:extLst>
        </xdr:cNvPr>
        <xdr:cNvSpPr>
          <a:spLocks noChangeShapeType="1"/>
        </xdr:cNvSpPr>
      </xdr:nvSpPr>
      <xdr:spPr bwMode="auto">
        <a:xfrm flipH="1">
          <a:off x="11630025" y="12963525"/>
          <a:ext cx="257175" cy="1238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619125</xdr:colOff>
      <xdr:row>47</xdr:row>
      <xdr:rowOff>428625</xdr:rowOff>
    </xdr:from>
    <xdr:to>
      <xdr:col>12</xdr:col>
      <xdr:colOff>819150</xdr:colOff>
      <xdr:row>47</xdr:row>
      <xdr:rowOff>523875</xdr:rowOff>
    </xdr:to>
    <xdr:sp macro="" textlink="">
      <xdr:nvSpPr>
        <xdr:cNvPr id="722" name="Line 3427">
          <a:extLst>
            <a:ext uri="{FF2B5EF4-FFF2-40B4-BE49-F238E27FC236}">
              <a16:creationId xmlns:a16="http://schemas.microsoft.com/office/drawing/2014/main" id="{00000000-0008-0000-0600-0000D2020000}"/>
            </a:ext>
          </a:extLst>
        </xdr:cNvPr>
        <xdr:cNvSpPr>
          <a:spLocks noChangeShapeType="1"/>
        </xdr:cNvSpPr>
      </xdr:nvSpPr>
      <xdr:spPr bwMode="auto">
        <a:xfrm flipH="1">
          <a:off x="13106400" y="13601700"/>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304800</xdr:colOff>
      <xdr:row>47</xdr:row>
      <xdr:rowOff>342900</xdr:rowOff>
    </xdr:from>
    <xdr:to>
      <xdr:col>12</xdr:col>
      <xdr:colOff>361950</xdr:colOff>
      <xdr:row>47</xdr:row>
      <xdr:rowOff>381000</xdr:rowOff>
    </xdr:to>
    <xdr:sp macro="" textlink="">
      <xdr:nvSpPr>
        <xdr:cNvPr id="723" name="Line 3428">
          <a:extLst>
            <a:ext uri="{FF2B5EF4-FFF2-40B4-BE49-F238E27FC236}">
              <a16:creationId xmlns:a16="http://schemas.microsoft.com/office/drawing/2014/main" id="{00000000-0008-0000-0600-0000D3020000}"/>
            </a:ext>
          </a:extLst>
        </xdr:cNvPr>
        <xdr:cNvSpPr>
          <a:spLocks noChangeShapeType="1"/>
        </xdr:cNvSpPr>
      </xdr:nvSpPr>
      <xdr:spPr bwMode="auto">
        <a:xfrm flipH="1">
          <a:off x="12792075" y="13515975"/>
          <a:ext cx="57150"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57150</xdr:colOff>
      <xdr:row>47</xdr:row>
      <xdr:rowOff>561975</xdr:rowOff>
    </xdr:from>
    <xdr:to>
      <xdr:col>9</xdr:col>
      <xdr:colOff>495300</xdr:colOff>
      <xdr:row>47</xdr:row>
      <xdr:rowOff>733425</xdr:rowOff>
    </xdr:to>
    <xdr:sp macro="" textlink="">
      <xdr:nvSpPr>
        <xdr:cNvPr id="724" name="Line 3429">
          <a:extLst>
            <a:ext uri="{FF2B5EF4-FFF2-40B4-BE49-F238E27FC236}">
              <a16:creationId xmlns:a16="http://schemas.microsoft.com/office/drawing/2014/main" id="{00000000-0008-0000-0600-0000D4020000}"/>
            </a:ext>
          </a:extLst>
        </xdr:cNvPr>
        <xdr:cNvSpPr>
          <a:spLocks noChangeShapeType="1"/>
        </xdr:cNvSpPr>
      </xdr:nvSpPr>
      <xdr:spPr bwMode="auto">
        <a:xfrm>
          <a:off x="10106025" y="13735050"/>
          <a:ext cx="438150" cy="1714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323850</xdr:colOff>
      <xdr:row>47</xdr:row>
      <xdr:rowOff>361950</xdr:rowOff>
    </xdr:from>
    <xdr:to>
      <xdr:col>12</xdr:col>
      <xdr:colOff>647700</xdr:colOff>
      <xdr:row>47</xdr:row>
      <xdr:rowOff>495300</xdr:rowOff>
    </xdr:to>
    <xdr:sp macro="" textlink="">
      <xdr:nvSpPr>
        <xdr:cNvPr id="725" name="Line 3431">
          <a:extLst>
            <a:ext uri="{FF2B5EF4-FFF2-40B4-BE49-F238E27FC236}">
              <a16:creationId xmlns:a16="http://schemas.microsoft.com/office/drawing/2014/main" id="{00000000-0008-0000-0600-0000D5020000}"/>
            </a:ext>
          </a:extLst>
        </xdr:cNvPr>
        <xdr:cNvSpPr>
          <a:spLocks noChangeShapeType="1"/>
        </xdr:cNvSpPr>
      </xdr:nvSpPr>
      <xdr:spPr bwMode="auto">
        <a:xfrm>
          <a:off x="12811125" y="13535025"/>
          <a:ext cx="323850" cy="133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171450</xdr:colOff>
      <xdr:row>46</xdr:row>
      <xdr:rowOff>19050</xdr:rowOff>
    </xdr:from>
    <xdr:to>
      <xdr:col>12</xdr:col>
      <xdr:colOff>828675</xdr:colOff>
      <xdr:row>47</xdr:row>
      <xdr:rowOff>390525</xdr:rowOff>
    </xdr:to>
    <xdr:sp macro="" textlink="">
      <xdr:nvSpPr>
        <xdr:cNvPr id="726" name="Line 3432">
          <a:extLst>
            <a:ext uri="{FF2B5EF4-FFF2-40B4-BE49-F238E27FC236}">
              <a16:creationId xmlns:a16="http://schemas.microsoft.com/office/drawing/2014/main" id="{00000000-0008-0000-0600-0000D6020000}"/>
            </a:ext>
          </a:extLst>
        </xdr:cNvPr>
        <xdr:cNvSpPr>
          <a:spLocks noChangeShapeType="1"/>
        </xdr:cNvSpPr>
      </xdr:nvSpPr>
      <xdr:spPr bwMode="auto">
        <a:xfrm>
          <a:off x="11849100" y="12992100"/>
          <a:ext cx="1466850" cy="571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352425</xdr:colOff>
      <xdr:row>47</xdr:row>
      <xdr:rowOff>285750</xdr:rowOff>
    </xdr:from>
    <xdr:to>
      <xdr:col>12</xdr:col>
      <xdr:colOff>742950</xdr:colOff>
      <xdr:row>47</xdr:row>
      <xdr:rowOff>485775</xdr:rowOff>
    </xdr:to>
    <xdr:pic>
      <xdr:nvPicPr>
        <xdr:cNvPr id="727" name="Picture 3433">
          <a:extLst>
            <a:ext uri="{FF2B5EF4-FFF2-40B4-BE49-F238E27FC236}">
              <a16:creationId xmlns:a16="http://schemas.microsoft.com/office/drawing/2014/main" id="{00000000-0008-0000-0600-0000D7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42946">
          <a:off x="12839700" y="13458825"/>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314325</xdr:colOff>
      <xdr:row>47</xdr:row>
      <xdr:rowOff>609600</xdr:rowOff>
    </xdr:from>
    <xdr:to>
      <xdr:col>12</xdr:col>
      <xdr:colOff>666750</xdr:colOff>
      <xdr:row>47</xdr:row>
      <xdr:rowOff>800100</xdr:rowOff>
    </xdr:to>
    <xdr:pic>
      <xdr:nvPicPr>
        <xdr:cNvPr id="728" name="Picture 3434">
          <a:extLst>
            <a:ext uri="{FF2B5EF4-FFF2-40B4-BE49-F238E27FC236}">
              <a16:creationId xmlns:a16="http://schemas.microsoft.com/office/drawing/2014/main" id="{00000000-0008-0000-0600-0000D80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309310">
          <a:off x="12801600" y="13782675"/>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619125</xdr:colOff>
      <xdr:row>47</xdr:row>
      <xdr:rowOff>533400</xdr:rowOff>
    </xdr:from>
    <xdr:to>
      <xdr:col>12</xdr:col>
      <xdr:colOff>819150</xdr:colOff>
      <xdr:row>47</xdr:row>
      <xdr:rowOff>628650</xdr:rowOff>
    </xdr:to>
    <xdr:sp macro="" textlink="">
      <xdr:nvSpPr>
        <xdr:cNvPr id="729" name="Line 3435">
          <a:extLst>
            <a:ext uri="{FF2B5EF4-FFF2-40B4-BE49-F238E27FC236}">
              <a16:creationId xmlns:a16="http://schemas.microsoft.com/office/drawing/2014/main" id="{00000000-0008-0000-0600-0000D9020000}"/>
            </a:ext>
          </a:extLst>
        </xdr:cNvPr>
        <xdr:cNvSpPr>
          <a:spLocks noChangeShapeType="1"/>
        </xdr:cNvSpPr>
      </xdr:nvSpPr>
      <xdr:spPr bwMode="auto">
        <a:xfrm flipH="1" flipV="1">
          <a:off x="13106400" y="13706475"/>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133350</xdr:colOff>
      <xdr:row>47</xdr:row>
      <xdr:rowOff>762000</xdr:rowOff>
    </xdr:from>
    <xdr:to>
      <xdr:col>12</xdr:col>
      <xdr:colOff>333375</xdr:colOff>
      <xdr:row>47</xdr:row>
      <xdr:rowOff>857250</xdr:rowOff>
    </xdr:to>
    <xdr:sp macro="" textlink="">
      <xdr:nvSpPr>
        <xdr:cNvPr id="730" name="Line 3436">
          <a:extLst>
            <a:ext uri="{FF2B5EF4-FFF2-40B4-BE49-F238E27FC236}">
              <a16:creationId xmlns:a16="http://schemas.microsoft.com/office/drawing/2014/main" id="{00000000-0008-0000-0600-0000DA020000}"/>
            </a:ext>
          </a:extLst>
        </xdr:cNvPr>
        <xdr:cNvSpPr>
          <a:spLocks noChangeShapeType="1"/>
        </xdr:cNvSpPr>
      </xdr:nvSpPr>
      <xdr:spPr bwMode="auto">
        <a:xfrm flipH="1" flipV="1">
          <a:off x="12620625" y="13935075"/>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333375</xdr:colOff>
      <xdr:row>47</xdr:row>
      <xdr:rowOff>619125</xdr:rowOff>
    </xdr:from>
    <xdr:to>
      <xdr:col>12</xdr:col>
      <xdr:colOff>809625</xdr:colOff>
      <xdr:row>47</xdr:row>
      <xdr:rowOff>828675</xdr:rowOff>
    </xdr:to>
    <xdr:sp macro="" textlink="">
      <xdr:nvSpPr>
        <xdr:cNvPr id="731" name="Line 3437">
          <a:extLst>
            <a:ext uri="{FF2B5EF4-FFF2-40B4-BE49-F238E27FC236}">
              <a16:creationId xmlns:a16="http://schemas.microsoft.com/office/drawing/2014/main" id="{00000000-0008-0000-0600-0000DB020000}"/>
            </a:ext>
          </a:extLst>
        </xdr:cNvPr>
        <xdr:cNvSpPr>
          <a:spLocks noChangeShapeType="1"/>
        </xdr:cNvSpPr>
      </xdr:nvSpPr>
      <xdr:spPr bwMode="auto">
        <a:xfrm flipV="1">
          <a:off x="12820650" y="13792200"/>
          <a:ext cx="476250" cy="2095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638175</xdr:colOff>
      <xdr:row>47</xdr:row>
      <xdr:rowOff>28575</xdr:rowOff>
    </xdr:from>
    <xdr:to>
      <xdr:col>11</xdr:col>
      <xdr:colOff>19050</xdr:colOff>
      <xdr:row>47</xdr:row>
      <xdr:rowOff>247650</xdr:rowOff>
    </xdr:to>
    <xdr:pic>
      <xdr:nvPicPr>
        <xdr:cNvPr id="732" name="Picture 3442">
          <a:extLst>
            <a:ext uri="{FF2B5EF4-FFF2-40B4-BE49-F238E27FC236}">
              <a16:creationId xmlns:a16="http://schemas.microsoft.com/office/drawing/2014/main" id="{00000000-0008-0000-0600-0000DC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1496675" y="1320165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542925</xdr:colOff>
      <xdr:row>47</xdr:row>
      <xdr:rowOff>371475</xdr:rowOff>
    </xdr:from>
    <xdr:to>
      <xdr:col>9</xdr:col>
      <xdr:colOff>762000</xdr:colOff>
      <xdr:row>47</xdr:row>
      <xdr:rowOff>600075</xdr:rowOff>
    </xdr:to>
    <xdr:pic>
      <xdr:nvPicPr>
        <xdr:cNvPr id="733" name="Picture 3443">
          <a:extLst>
            <a:ext uri="{FF2B5EF4-FFF2-40B4-BE49-F238E27FC236}">
              <a16:creationId xmlns:a16="http://schemas.microsoft.com/office/drawing/2014/main" id="{00000000-0008-0000-0600-0000DD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50723"/>
        <a:stretch>
          <a:fillRect/>
        </a:stretch>
      </xdr:blipFill>
      <xdr:spPr bwMode="auto">
        <a:xfrm>
          <a:off x="10591800" y="13544550"/>
          <a:ext cx="219075"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114300</xdr:colOff>
      <xdr:row>47</xdr:row>
      <xdr:rowOff>428625</xdr:rowOff>
    </xdr:from>
    <xdr:to>
      <xdr:col>12</xdr:col>
      <xdr:colOff>419100</xdr:colOff>
      <xdr:row>47</xdr:row>
      <xdr:rowOff>685800</xdr:rowOff>
    </xdr:to>
    <xdr:pic>
      <xdr:nvPicPr>
        <xdr:cNvPr id="734" name="Picture 3445">
          <a:extLst>
            <a:ext uri="{FF2B5EF4-FFF2-40B4-BE49-F238E27FC236}">
              <a16:creationId xmlns:a16="http://schemas.microsoft.com/office/drawing/2014/main" id="{00000000-0008-0000-0600-0000DE0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12601575" y="13601700"/>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485775</xdr:colOff>
      <xdr:row>46</xdr:row>
      <xdr:rowOff>85725</xdr:rowOff>
    </xdr:from>
    <xdr:to>
      <xdr:col>10</xdr:col>
      <xdr:colOff>85725</xdr:colOff>
      <xdr:row>47</xdr:row>
      <xdr:rowOff>123825</xdr:rowOff>
    </xdr:to>
    <xdr:pic>
      <xdr:nvPicPr>
        <xdr:cNvPr id="735" name="Picture 3446">
          <a:extLst>
            <a:ext uri="{FF2B5EF4-FFF2-40B4-BE49-F238E27FC236}">
              <a16:creationId xmlns:a16="http://schemas.microsoft.com/office/drawing/2014/main" id="{00000000-0008-0000-0600-0000DF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44608" t="33551" r="45795" b="58224"/>
        <a:stretch>
          <a:fillRect/>
        </a:stretch>
      </xdr:blipFill>
      <xdr:spPr bwMode="auto">
        <a:xfrm rot="-1353321">
          <a:off x="10534650" y="13058775"/>
          <a:ext cx="4095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485775</xdr:colOff>
      <xdr:row>45</xdr:row>
      <xdr:rowOff>190500</xdr:rowOff>
    </xdr:from>
    <xdr:to>
      <xdr:col>10</xdr:col>
      <xdr:colOff>733425</xdr:colOff>
      <xdr:row>46</xdr:row>
      <xdr:rowOff>104775</xdr:rowOff>
    </xdr:to>
    <xdr:sp macro="" textlink="">
      <xdr:nvSpPr>
        <xdr:cNvPr id="736" name="Line 3447">
          <a:extLst>
            <a:ext uri="{FF2B5EF4-FFF2-40B4-BE49-F238E27FC236}">
              <a16:creationId xmlns:a16="http://schemas.microsoft.com/office/drawing/2014/main" id="{00000000-0008-0000-0600-0000E0020000}"/>
            </a:ext>
          </a:extLst>
        </xdr:cNvPr>
        <xdr:cNvSpPr>
          <a:spLocks noChangeShapeType="1"/>
        </xdr:cNvSpPr>
      </xdr:nvSpPr>
      <xdr:spPr bwMode="auto">
        <a:xfrm flipH="1" flipV="1">
          <a:off x="11344275" y="12963525"/>
          <a:ext cx="247650"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47625</xdr:colOff>
      <xdr:row>47</xdr:row>
      <xdr:rowOff>342900</xdr:rowOff>
    </xdr:from>
    <xdr:to>
      <xdr:col>9</xdr:col>
      <xdr:colOff>228600</xdr:colOff>
      <xdr:row>47</xdr:row>
      <xdr:rowOff>457200</xdr:rowOff>
    </xdr:to>
    <xdr:sp macro="" textlink="">
      <xdr:nvSpPr>
        <xdr:cNvPr id="737" name="Line 3448">
          <a:extLst>
            <a:ext uri="{FF2B5EF4-FFF2-40B4-BE49-F238E27FC236}">
              <a16:creationId xmlns:a16="http://schemas.microsoft.com/office/drawing/2014/main" id="{00000000-0008-0000-0600-0000E1020000}"/>
            </a:ext>
          </a:extLst>
        </xdr:cNvPr>
        <xdr:cNvSpPr>
          <a:spLocks noChangeShapeType="1"/>
        </xdr:cNvSpPr>
      </xdr:nvSpPr>
      <xdr:spPr bwMode="auto">
        <a:xfrm flipH="1" flipV="1">
          <a:off x="10096500" y="13515975"/>
          <a:ext cx="18097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523875</xdr:colOff>
      <xdr:row>46</xdr:row>
      <xdr:rowOff>85725</xdr:rowOff>
    </xdr:from>
    <xdr:to>
      <xdr:col>10</xdr:col>
      <xdr:colOff>657225</xdr:colOff>
      <xdr:row>47</xdr:row>
      <xdr:rowOff>276225</xdr:rowOff>
    </xdr:to>
    <xdr:sp macro="" textlink="">
      <xdr:nvSpPr>
        <xdr:cNvPr id="738" name="Line 3449">
          <a:extLst>
            <a:ext uri="{FF2B5EF4-FFF2-40B4-BE49-F238E27FC236}">
              <a16:creationId xmlns:a16="http://schemas.microsoft.com/office/drawing/2014/main" id="{00000000-0008-0000-0600-0000E2020000}"/>
            </a:ext>
          </a:extLst>
        </xdr:cNvPr>
        <xdr:cNvSpPr>
          <a:spLocks noChangeShapeType="1"/>
        </xdr:cNvSpPr>
      </xdr:nvSpPr>
      <xdr:spPr bwMode="auto">
        <a:xfrm flipV="1">
          <a:off x="10572750" y="13058775"/>
          <a:ext cx="942975" cy="3905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142875</xdr:colOff>
      <xdr:row>47</xdr:row>
      <xdr:rowOff>209550</xdr:rowOff>
    </xdr:from>
    <xdr:to>
      <xdr:col>9</xdr:col>
      <xdr:colOff>533400</xdr:colOff>
      <xdr:row>47</xdr:row>
      <xdr:rowOff>409575</xdr:rowOff>
    </xdr:to>
    <xdr:pic>
      <xdr:nvPicPr>
        <xdr:cNvPr id="739" name="Picture 3450">
          <a:extLst>
            <a:ext uri="{FF2B5EF4-FFF2-40B4-BE49-F238E27FC236}">
              <a16:creationId xmlns:a16="http://schemas.microsoft.com/office/drawing/2014/main" id="{00000000-0008-0000-0600-0000E3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10191750" y="13382625"/>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57150</xdr:colOff>
      <xdr:row>46</xdr:row>
      <xdr:rowOff>9525</xdr:rowOff>
    </xdr:from>
    <xdr:to>
      <xdr:col>10</xdr:col>
      <xdr:colOff>504825</xdr:colOff>
      <xdr:row>47</xdr:row>
      <xdr:rowOff>323850</xdr:rowOff>
    </xdr:to>
    <xdr:sp macro="" textlink="">
      <xdr:nvSpPr>
        <xdr:cNvPr id="740" name="Line 3451">
          <a:extLst>
            <a:ext uri="{FF2B5EF4-FFF2-40B4-BE49-F238E27FC236}">
              <a16:creationId xmlns:a16="http://schemas.microsoft.com/office/drawing/2014/main" id="{00000000-0008-0000-0600-0000E4020000}"/>
            </a:ext>
          </a:extLst>
        </xdr:cNvPr>
        <xdr:cNvSpPr>
          <a:spLocks noChangeShapeType="1"/>
        </xdr:cNvSpPr>
      </xdr:nvSpPr>
      <xdr:spPr bwMode="auto">
        <a:xfrm flipV="1">
          <a:off x="10106025" y="12982575"/>
          <a:ext cx="1257300" cy="514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495300</xdr:colOff>
      <xdr:row>47</xdr:row>
      <xdr:rowOff>266700</xdr:rowOff>
    </xdr:from>
    <xdr:to>
      <xdr:col>9</xdr:col>
      <xdr:colOff>561975</xdr:colOff>
      <xdr:row>47</xdr:row>
      <xdr:rowOff>304800</xdr:rowOff>
    </xdr:to>
    <xdr:sp macro="" textlink="">
      <xdr:nvSpPr>
        <xdr:cNvPr id="741" name="Line 3452">
          <a:extLst>
            <a:ext uri="{FF2B5EF4-FFF2-40B4-BE49-F238E27FC236}">
              <a16:creationId xmlns:a16="http://schemas.microsoft.com/office/drawing/2014/main" id="{00000000-0008-0000-0600-0000E5020000}"/>
            </a:ext>
          </a:extLst>
        </xdr:cNvPr>
        <xdr:cNvSpPr>
          <a:spLocks noChangeShapeType="1"/>
        </xdr:cNvSpPr>
      </xdr:nvSpPr>
      <xdr:spPr bwMode="auto">
        <a:xfrm flipH="1" flipV="1">
          <a:off x="10544175" y="13439775"/>
          <a:ext cx="66675"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200025</xdr:colOff>
      <xdr:row>47</xdr:row>
      <xdr:rowOff>285750</xdr:rowOff>
    </xdr:from>
    <xdr:to>
      <xdr:col>9</xdr:col>
      <xdr:colOff>514350</xdr:colOff>
      <xdr:row>47</xdr:row>
      <xdr:rowOff>428625</xdr:rowOff>
    </xdr:to>
    <xdr:sp macro="" textlink="">
      <xdr:nvSpPr>
        <xdr:cNvPr id="742" name="Line 3453">
          <a:extLst>
            <a:ext uri="{FF2B5EF4-FFF2-40B4-BE49-F238E27FC236}">
              <a16:creationId xmlns:a16="http://schemas.microsoft.com/office/drawing/2014/main" id="{00000000-0008-0000-0600-0000E6020000}"/>
            </a:ext>
          </a:extLst>
        </xdr:cNvPr>
        <xdr:cNvSpPr>
          <a:spLocks noChangeShapeType="1"/>
        </xdr:cNvSpPr>
      </xdr:nvSpPr>
      <xdr:spPr bwMode="auto">
        <a:xfrm flipV="1">
          <a:off x="10248900" y="13458825"/>
          <a:ext cx="314325"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10</xdr:col>
      <xdr:colOff>57150</xdr:colOff>
      <xdr:row>46</xdr:row>
      <xdr:rowOff>95250</xdr:rowOff>
    </xdr:from>
    <xdr:to>
      <xdr:col>10</xdr:col>
      <xdr:colOff>352425</xdr:colOff>
      <xdr:row>47</xdr:row>
      <xdr:rowOff>76200</xdr:rowOff>
    </xdr:to>
    <xdr:pic>
      <xdr:nvPicPr>
        <xdr:cNvPr id="743" name="Picture 3454">
          <a:extLst>
            <a:ext uri="{FF2B5EF4-FFF2-40B4-BE49-F238E27FC236}">
              <a16:creationId xmlns:a16="http://schemas.microsoft.com/office/drawing/2014/main" id="{00000000-0008-0000-0600-0000E702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7127" b="59866"/>
        <a:stretch>
          <a:fillRect/>
        </a:stretch>
      </xdr:blipFill>
      <xdr:spPr bwMode="auto">
        <a:xfrm rot="-1174464">
          <a:off x="10915650" y="13068300"/>
          <a:ext cx="2952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47625</xdr:colOff>
      <xdr:row>47</xdr:row>
      <xdr:rowOff>466725</xdr:rowOff>
    </xdr:from>
    <xdr:to>
      <xdr:col>9</xdr:col>
      <xdr:colOff>238125</xdr:colOff>
      <xdr:row>47</xdr:row>
      <xdr:rowOff>561975</xdr:rowOff>
    </xdr:to>
    <xdr:sp macro="" textlink="">
      <xdr:nvSpPr>
        <xdr:cNvPr id="744" name="Line 3455">
          <a:extLst>
            <a:ext uri="{FF2B5EF4-FFF2-40B4-BE49-F238E27FC236}">
              <a16:creationId xmlns:a16="http://schemas.microsoft.com/office/drawing/2014/main" id="{00000000-0008-0000-0600-0000E8020000}"/>
            </a:ext>
          </a:extLst>
        </xdr:cNvPr>
        <xdr:cNvSpPr>
          <a:spLocks noChangeShapeType="1"/>
        </xdr:cNvSpPr>
      </xdr:nvSpPr>
      <xdr:spPr bwMode="auto">
        <a:xfrm flipH="1">
          <a:off x="10096500" y="13639800"/>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495300</xdr:colOff>
      <xdr:row>47</xdr:row>
      <xdr:rowOff>666750</xdr:rowOff>
    </xdr:from>
    <xdr:to>
      <xdr:col>9</xdr:col>
      <xdr:colOff>695325</xdr:colOff>
      <xdr:row>47</xdr:row>
      <xdr:rowOff>752475</xdr:rowOff>
    </xdr:to>
    <xdr:sp macro="" textlink="">
      <xdr:nvSpPr>
        <xdr:cNvPr id="745" name="Line 3456">
          <a:extLst>
            <a:ext uri="{FF2B5EF4-FFF2-40B4-BE49-F238E27FC236}">
              <a16:creationId xmlns:a16="http://schemas.microsoft.com/office/drawing/2014/main" id="{00000000-0008-0000-0600-0000E9020000}"/>
            </a:ext>
          </a:extLst>
        </xdr:cNvPr>
        <xdr:cNvSpPr>
          <a:spLocks noChangeShapeType="1"/>
        </xdr:cNvSpPr>
      </xdr:nvSpPr>
      <xdr:spPr bwMode="auto">
        <a:xfrm flipH="1">
          <a:off x="10544175" y="13839825"/>
          <a:ext cx="2000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9</xdr:col>
      <xdr:colOff>133350</xdr:colOff>
      <xdr:row>47</xdr:row>
      <xdr:rowOff>476250</xdr:rowOff>
    </xdr:from>
    <xdr:to>
      <xdr:col>9</xdr:col>
      <xdr:colOff>514350</xdr:colOff>
      <xdr:row>47</xdr:row>
      <xdr:rowOff>704850</xdr:rowOff>
    </xdr:to>
    <xdr:pic>
      <xdr:nvPicPr>
        <xdr:cNvPr id="746" name="Picture 3457">
          <a:extLst>
            <a:ext uri="{FF2B5EF4-FFF2-40B4-BE49-F238E27FC236}">
              <a16:creationId xmlns:a16="http://schemas.microsoft.com/office/drawing/2014/main" id="{00000000-0008-0000-0600-0000EA0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084558">
          <a:off x="10182225" y="13649325"/>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809625</xdr:colOff>
      <xdr:row>46</xdr:row>
      <xdr:rowOff>95250</xdr:rowOff>
    </xdr:from>
    <xdr:to>
      <xdr:col>12</xdr:col>
      <xdr:colOff>314325</xdr:colOff>
      <xdr:row>47</xdr:row>
      <xdr:rowOff>361950</xdr:rowOff>
    </xdr:to>
    <xdr:sp macro="" textlink="">
      <xdr:nvSpPr>
        <xdr:cNvPr id="747" name="Line 3463">
          <a:extLst>
            <a:ext uri="{FF2B5EF4-FFF2-40B4-BE49-F238E27FC236}">
              <a16:creationId xmlns:a16="http://schemas.microsoft.com/office/drawing/2014/main" id="{00000000-0008-0000-0600-0000EB020000}"/>
            </a:ext>
          </a:extLst>
        </xdr:cNvPr>
        <xdr:cNvSpPr>
          <a:spLocks noChangeShapeType="1"/>
        </xdr:cNvSpPr>
      </xdr:nvSpPr>
      <xdr:spPr bwMode="auto">
        <a:xfrm>
          <a:off x="11668125" y="13068300"/>
          <a:ext cx="1133475" cy="4667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11</xdr:col>
      <xdr:colOff>371475</xdr:colOff>
      <xdr:row>46</xdr:row>
      <xdr:rowOff>152400</xdr:rowOff>
    </xdr:from>
    <xdr:to>
      <xdr:col>12</xdr:col>
      <xdr:colOff>600075</xdr:colOff>
      <xdr:row>47</xdr:row>
      <xdr:rowOff>104775</xdr:rowOff>
    </xdr:to>
    <xdr:pic>
      <xdr:nvPicPr>
        <xdr:cNvPr id="748" name="Picture 630">
          <a:extLst>
            <a:ext uri="{FF2B5EF4-FFF2-40B4-BE49-F238E27FC236}">
              <a16:creationId xmlns:a16="http://schemas.microsoft.com/office/drawing/2014/main" id="{00000000-0008-0000-0600-0000EC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50099" r="32083" b="43976"/>
        <a:stretch>
          <a:fillRect/>
        </a:stretch>
      </xdr:blipFill>
      <xdr:spPr bwMode="auto">
        <a:xfrm rot="1347756">
          <a:off x="12049125" y="13125450"/>
          <a:ext cx="1038225" cy="152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95250</xdr:colOff>
      <xdr:row>47</xdr:row>
      <xdr:rowOff>28575</xdr:rowOff>
    </xdr:from>
    <xdr:to>
      <xdr:col>12</xdr:col>
      <xdr:colOff>333375</xdr:colOff>
      <xdr:row>47</xdr:row>
      <xdr:rowOff>171450</xdr:rowOff>
    </xdr:to>
    <xdr:pic>
      <xdr:nvPicPr>
        <xdr:cNvPr id="749" name="Picture 454">
          <a:extLst>
            <a:ext uri="{FF2B5EF4-FFF2-40B4-BE49-F238E27FC236}">
              <a16:creationId xmlns:a16="http://schemas.microsoft.com/office/drawing/2014/main" id="{00000000-0008-0000-0600-0000ED0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1772900" y="13201650"/>
          <a:ext cx="104775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171450</xdr:colOff>
      <xdr:row>46</xdr:row>
      <xdr:rowOff>57150</xdr:rowOff>
    </xdr:from>
    <xdr:to>
      <xdr:col>16</xdr:col>
      <xdr:colOff>689967</xdr:colOff>
      <xdr:row>49</xdr:row>
      <xdr:rowOff>226218</xdr:rowOff>
    </xdr:to>
    <xdr:pic>
      <xdr:nvPicPr>
        <xdr:cNvPr id="810" name="Рисунок 529">
          <a:extLst>
            <a:ext uri="{FF2B5EF4-FFF2-40B4-BE49-F238E27FC236}">
              <a16:creationId xmlns:a16="http://schemas.microsoft.com/office/drawing/2014/main" id="{00000000-0008-0000-0600-00002A030000}"/>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l="3456" t="8904" r="3084" b="20442"/>
        <a:stretch>
          <a:fillRect/>
        </a:stretch>
      </xdr:blipFill>
      <xdr:spPr bwMode="auto">
        <a:xfrm>
          <a:off x="364927" y="18348127"/>
          <a:ext cx="2944415" cy="15382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457200</xdr:colOff>
      <xdr:row>46</xdr:row>
      <xdr:rowOff>47625</xdr:rowOff>
    </xdr:from>
    <xdr:to>
      <xdr:col>14</xdr:col>
      <xdr:colOff>47624</xdr:colOff>
      <xdr:row>47</xdr:row>
      <xdr:rowOff>76199</xdr:rowOff>
    </xdr:to>
    <xdr:pic>
      <xdr:nvPicPr>
        <xdr:cNvPr id="811" name="Picture 3417">
          <a:extLst>
            <a:ext uri="{FF2B5EF4-FFF2-40B4-BE49-F238E27FC236}">
              <a16:creationId xmlns:a16="http://schemas.microsoft.com/office/drawing/2014/main" id="{00000000-0008-0000-0600-00002B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44608" t="33551" r="45795" b="58224"/>
        <a:stretch>
          <a:fillRect/>
        </a:stretch>
      </xdr:blipFill>
      <xdr:spPr bwMode="auto">
        <a:xfrm rot="-1353321">
          <a:off x="650677" y="18338602"/>
          <a:ext cx="394096" cy="222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419100</xdr:colOff>
      <xdr:row>45</xdr:row>
      <xdr:rowOff>171450</xdr:rowOff>
    </xdr:from>
    <xdr:to>
      <xdr:col>14</xdr:col>
      <xdr:colOff>666750</xdr:colOff>
      <xdr:row>46</xdr:row>
      <xdr:rowOff>85725</xdr:rowOff>
    </xdr:to>
    <xdr:sp macro="" textlink="">
      <xdr:nvSpPr>
        <xdr:cNvPr id="812" name="Line 3418">
          <a:extLst>
            <a:ext uri="{FF2B5EF4-FFF2-40B4-BE49-F238E27FC236}">
              <a16:creationId xmlns:a16="http://schemas.microsoft.com/office/drawing/2014/main" id="{00000000-0008-0000-0600-00002C030000}"/>
            </a:ext>
          </a:extLst>
        </xdr:cNvPr>
        <xdr:cNvSpPr>
          <a:spLocks noChangeShapeType="1"/>
        </xdr:cNvSpPr>
      </xdr:nvSpPr>
      <xdr:spPr bwMode="auto">
        <a:xfrm flipH="1" flipV="1">
          <a:off x="1416248" y="18268950"/>
          <a:ext cx="247650" cy="10775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38100</xdr:colOff>
      <xdr:row>47</xdr:row>
      <xdr:rowOff>314325</xdr:rowOff>
    </xdr:from>
    <xdr:to>
      <xdr:col>13</xdr:col>
      <xdr:colOff>209550</xdr:colOff>
      <xdr:row>47</xdr:row>
      <xdr:rowOff>419100</xdr:rowOff>
    </xdr:to>
    <xdr:sp macro="" textlink="">
      <xdr:nvSpPr>
        <xdr:cNvPr id="813" name="Line 3419">
          <a:extLst>
            <a:ext uri="{FF2B5EF4-FFF2-40B4-BE49-F238E27FC236}">
              <a16:creationId xmlns:a16="http://schemas.microsoft.com/office/drawing/2014/main" id="{00000000-0008-0000-0600-00002D030000}"/>
            </a:ext>
          </a:extLst>
        </xdr:cNvPr>
        <xdr:cNvSpPr>
          <a:spLocks noChangeShapeType="1"/>
        </xdr:cNvSpPr>
      </xdr:nvSpPr>
      <xdr:spPr bwMode="auto">
        <a:xfrm flipH="1" flipV="1">
          <a:off x="231577" y="18798778"/>
          <a:ext cx="17145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495300</xdr:colOff>
      <xdr:row>46</xdr:row>
      <xdr:rowOff>66675</xdr:rowOff>
    </xdr:from>
    <xdr:to>
      <xdr:col>14</xdr:col>
      <xdr:colOff>581025</xdr:colOff>
      <xdr:row>47</xdr:row>
      <xdr:rowOff>257175</xdr:rowOff>
    </xdr:to>
    <xdr:sp macro="" textlink="">
      <xdr:nvSpPr>
        <xdr:cNvPr id="814" name="Line 3420">
          <a:extLst>
            <a:ext uri="{FF2B5EF4-FFF2-40B4-BE49-F238E27FC236}">
              <a16:creationId xmlns:a16="http://schemas.microsoft.com/office/drawing/2014/main" id="{00000000-0008-0000-0600-00002E030000}"/>
            </a:ext>
          </a:extLst>
        </xdr:cNvPr>
        <xdr:cNvSpPr>
          <a:spLocks noChangeShapeType="1"/>
        </xdr:cNvSpPr>
      </xdr:nvSpPr>
      <xdr:spPr bwMode="auto">
        <a:xfrm flipV="1">
          <a:off x="688777" y="18357652"/>
          <a:ext cx="889396" cy="38397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114300</xdr:colOff>
      <xdr:row>47</xdr:row>
      <xdr:rowOff>171450</xdr:rowOff>
    </xdr:from>
    <xdr:to>
      <xdr:col>13</xdr:col>
      <xdr:colOff>504825</xdr:colOff>
      <xdr:row>47</xdr:row>
      <xdr:rowOff>371475</xdr:rowOff>
    </xdr:to>
    <xdr:pic>
      <xdr:nvPicPr>
        <xdr:cNvPr id="815" name="Picture 3421">
          <a:extLst>
            <a:ext uri="{FF2B5EF4-FFF2-40B4-BE49-F238E27FC236}">
              <a16:creationId xmlns:a16="http://schemas.microsoft.com/office/drawing/2014/main" id="{00000000-0008-0000-0600-00002F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468719">
          <a:off x="307777" y="18655903"/>
          <a:ext cx="3905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28575</xdr:colOff>
      <xdr:row>45</xdr:row>
      <xdr:rowOff>190500</xdr:rowOff>
    </xdr:from>
    <xdr:to>
      <xdr:col>14</xdr:col>
      <xdr:colOff>438150</xdr:colOff>
      <xdr:row>47</xdr:row>
      <xdr:rowOff>276225</xdr:rowOff>
    </xdr:to>
    <xdr:sp macro="" textlink="">
      <xdr:nvSpPr>
        <xdr:cNvPr id="816" name="Line 3422">
          <a:extLst>
            <a:ext uri="{FF2B5EF4-FFF2-40B4-BE49-F238E27FC236}">
              <a16:creationId xmlns:a16="http://schemas.microsoft.com/office/drawing/2014/main" id="{00000000-0008-0000-0600-000030030000}"/>
            </a:ext>
          </a:extLst>
        </xdr:cNvPr>
        <xdr:cNvSpPr>
          <a:spLocks noChangeShapeType="1"/>
        </xdr:cNvSpPr>
      </xdr:nvSpPr>
      <xdr:spPr bwMode="auto">
        <a:xfrm flipV="1">
          <a:off x="222052" y="18288000"/>
          <a:ext cx="1213246" cy="47267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447675</xdr:colOff>
      <xdr:row>47</xdr:row>
      <xdr:rowOff>238125</xdr:rowOff>
    </xdr:from>
    <xdr:to>
      <xdr:col>13</xdr:col>
      <xdr:colOff>514350</xdr:colOff>
      <xdr:row>47</xdr:row>
      <xdr:rowOff>276225</xdr:rowOff>
    </xdr:to>
    <xdr:sp macro="" textlink="">
      <xdr:nvSpPr>
        <xdr:cNvPr id="817" name="Line 3423">
          <a:extLst>
            <a:ext uri="{FF2B5EF4-FFF2-40B4-BE49-F238E27FC236}">
              <a16:creationId xmlns:a16="http://schemas.microsoft.com/office/drawing/2014/main" id="{00000000-0008-0000-0600-000031030000}"/>
            </a:ext>
          </a:extLst>
        </xdr:cNvPr>
        <xdr:cNvSpPr>
          <a:spLocks noChangeShapeType="1"/>
        </xdr:cNvSpPr>
      </xdr:nvSpPr>
      <xdr:spPr bwMode="auto">
        <a:xfrm flipH="1" flipV="1">
          <a:off x="641152" y="18722578"/>
          <a:ext cx="66675"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161925</xdr:colOff>
      <xdr:row>47</xdr:row>
      <xdr:rowOff>257175</xdr:rowOff>
    </xdr:from>
    <xdr:to>
      <xdr:col>13</xdr:col>
      <xdr:colOff>466725</xdr:colOff>
      <xdr:row>47</xdr:row>
      <xdr:rowOff>390525</xdr:rowOff>
    </xdr:to>
    <xdr:sp macro="" textlink="">
      <xdr:nvSpPr>
        <xdr:cNvPr id="818" name="Line 3424">
          <a:extLst>
            <a:ext uri="{FF2B5EF4-FFF2-40B4-BE49-F238E27FC236}">
              <a16:creationId xmlns:a16="http://schemas.microsoft.com/office/drawing/2014/main" id="{00000000-0008-0000-0600-000032030000}"/>
            </a:ext>
          </a:extLst>
        </xdr:cNvPr>
        <xdr:cNvSpPr>
          <a:spLocks noChangeShapeType="1"/>
        </xdr:cNvSpPr>
      </xdr:nvSpPr>
      <xdr:spPr bwMode="auto">
        <a:xfrm flipV="1">
          <a:off x="355402" y="18741628"/>
          <a:ext cx="304800" cy="133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771525</xdr:colOff>
      <xdr:row>46</xdr:row>
      <xdr:rowOff>104775</xdr:rowOff>
    </xdr:from>
    <xdr:to>
      <xdr:col>14</xdr:col>
      <xdr:colOff>257174</xdr:colOff>
      <xdr:row>47</xdr:row>
      <xdr:rowOff>76199</xdr:rowOff>
    </xdr:to>
    <xdr:pic>
      <xdr:nvPicPr>
        <xdr:cNvPr id="819" name="Picture 3425">
          <a:extLst>
            <a:ext uri="{FF2B5EF4-FFF2-40B4-BE49-F238E27FC236}">
              <a16:creationId xmlns:a16="http://schemas.microsoft.com/office/drawing/2014/main" id="{00000000-0008-0000-0600-000033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7127" b="59866"/>
        <a:stretch>
          <a:fillRect/>
        </a:stretch>
      </xdr:blipFill>
      <xdr:spPr bwMode="auto">
        <a:xfrm rot="-1563993">
          <a:off x="965002" y="18395752"/>
          <a:ext cx="289321" cy="164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19050</xdr:colOff>
      <xdr:row>47</xdr:row>
      <xdr:rowOff>428625</xdr:rowOff>
    </xdr:from>
    <xdr:to>
      <xdr:col>13</xdr:col>
      <xdr:colOff>209550</xdr:colOff>
      <xdr:row>47</xdr:row>
      <xdr:rowOff>523875</xdr:rowOff>
    </xdr:to>
    <xdr:sp macro="" textlink="">
      <xdr:nvSpPr>
        <xdr:cNvPr id="820" name="Line 3438">
          <a:extLst>
            <a:ext uri="{FF2B5EF4-FFF2-40B4-BE49-F238E27FC236}">
              <a16:creationId xmlns:a16="http://schemas.microsoft.com/office/drawing/2014/main" id="{00000000-0008-0000-0600-000034030000}"/>
            </a:ext>
          </a:extLst>
        </xdr:cNvPr>
        <xdr:cNvSpPr>
          <a:spLocks noChangeShapeType="1"/>
        </xdr:cNvSpPr>
      </xdr:nvSpPr>
      <xdr:spPr bwMode="auto">
        <a:xfrm flipH="1">
          <a:off x="212527" y="18913078"/>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438150</xdr:colOff>
      <xdr:row>47</xdr:row>
      <xdr:rowOff>619125</xdr:rowOff>
    </xdr:from>
    <xdr:to>
      <xdr:col>13</xdr:col>
      <xdr:colOff>638175</xdr:colOff>
      <xdr:row>47</xdr:row>
      <xdr:rowOff>704850</xdr:rowOff>
    </xdr:to>
    <xdr:sp macro="" textlink="">
      <xdr:nvSpPr>
        <xdr:cNvPr id="821" name="Line 3439">
          <a:extLst>
            <a:ext uri="{FF2B5EF4-FFF2-40B4-BE49-F238E27FC236}">
              <a16:creationId xmlns:a16="http://schemas.microsoft.com/office/drawing/2014/main" id="{00000000-0008-0000-0600-000035030000}"/>
            </a:ext>
          </a:extLst>
        </xdr:cNvPr>
        <xdr:cNvSpPr>
          <a:spLocks noChangeShapeType="1"/>
        </xdr:cNvSpPr>
      </xdr:nvSpPr>
      <xdr:spPr bwMode="auto">
        <a:xfrm flipH="1">
          <a:off x="631627" y="19103578"/>
          <a:ext cx="20002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38100</xdr:colOff>
      <xdr:row>47</xdr:row>
      <xdr:rowOff>514350</xdr:rowOff>
    </xdr:from>
    <xdr:to>
      <xdr:col>13</xdr:col>
      <xdr:colOff>428625</xdr:colOff>
      <xdr:row>47</xdr:row>
      <xdr:rowOff>695325</xdr:rowOff>
    </xdr:to>
    <xdr:sp macro="" textlink="">
      <xdr:nvSpPr>
        <xdr:cNvPr id="822" name="Line 3440">
          <a:extLst>
            <a:ext uri="{FF2B5EF4-FFF2-40B4-BE49-F238E27FC236}">
              <a16:creationId xmlns:a16="http://schemas.microsoft.com/office/drawing/2014/main" id="{00000000-0008-0000-0600-000036030000}"/>
            </a:ext>
          </a:extLst>
        </xdr:cNvPr>
        <xdr:cNvSpPr>
          <a:spLocks noChangeShapeType="1"/>
        </xdr:cNvSpPr>
      </xdr:nvSpPr>
      <xdr:spPr bwMode="auto">
        <a:xfrm>
          <a:off x="231577" y="18998803"/>
          <a:ext cx="390525" cy="180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66675</xdr:colOff>
      <xdr:row>47</xdr:row>
      <xdr:rowOff>419100</xdr:rowOff>
    </xdr:from>
    <xdr:to>
      <xdr:col>13</xdr:col>
      <xdr:colOff>447675</xdr:colOff>
      <xdr:row>47</xdr:row>
      <xdr:rowOff>647700</xdr:rowOff>
    </xdr:to>
    <xdr:pic>
      <xdr:nvPicPr>
        <xdr:cNvPr id="823" name="Picture 3441">
          <a:extLst>
            <a:ext uri="{FF2B5EF4-FFF2-40B4-BE49-F238E27FC236}">
              <a16:creationId xmlns:a16="http://schemas.microsoft.com/office/drawing/2014/main" id="{00000000-0008-0000-0600-000037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681705">
          <a:off x="260152" y="18903553"/>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695325</xdr:colOff>
      <xdr:row>45</xdr:row>
      <xdr:rowOff>161925</xdr:rowOff>
    </xdr:from>
    <xdr:to>
      <xdr:col>15</xdr:col>
      <xdr:colOff>142875</xdr:colOff>
      <xdr:row>46</xdr:row>
      <xdr:rowOff>85725</xdr:rowOff>
    </xdr:to>
    <xdr:sp macro="" textlink="">
      <xdr:nvSpPr>
        <xdr:cNvPr id="824" name="Line 3458">
          <a:extLst>
            <a:ext uri="{FF2B5EF4-FFF2-40B4-BE49-F238E27FC236}">
              <a16:creationId xmlns:a16="http://schemas.microsoft.com/office/drawing/2014/main" id="{00000000-0008-0000-0600-000038030000}"/>
            </a:ext>
          </a:extLst>
        </xdr:cNvPr>
        <xdr:cNvSpPr>
          <a:spLocks noChangeShapeType="1"/>
        </xdr:cNvSpPr>
      </xdr:nvSpPr>
      <xdr:spPr bwMode="auto">
        <a:xfrm flipH="1">
          <a:off x="1692473" y="18259425"/>
          <a:ext cx="251222" cy="11727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676275</xdr:colOff>
      <xdr:row>47</xdr:row>
      <xdr:rowOff>447675</xdr:rowOff>
    </xdr:from>
    <xdr:to>
      <xdr:col>16</xdr:col>
      <xdr:colOff>857250</xdr:colOff>
      <xdr:row>47</xdr:row>
      <xdr:rowOff>552450</xdr:rowOff>
    </xdr:to>
    <xdr:sp macro="" textlink="">
      <xdr:nvSpPr>
        <xdr:cNvPr id="825" name="Line 3459">
          <a:extLst>
            <a:ext uri="{FF2B5EF4-FFF2-40B4-BE49-F238E27FC236}">
              <a16:creationId xmlns:a16="http://schemas.microsoft.com/office/drawing/2014/main" id="{00000000-0008-0000-0600-000039030000}"/>
            </a:ext>
          </a:extLst>
        </xdr:cNvPr>
        <xdr:cNvSpPr>
          <a:spLocks noChangeShapeType="1"/>
        </xdr:cNvSpPr>
      </xdr:nvSpPr>
      <xdr:spPr bwMode="auto">
        <a:xfrm flipH="1">
          <a:off x="3280767" y="18932128"/>
          <a:ext cx="180975"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209550</xdr:colOff>
      <xdr:row>47</xdr:row>
      <xdr:rowOff>304800</xdr:rowOff>
    </xdr:from>
    <xdr:to>
      <xdr:col>16</xdr:col>
      <xdr:colOff>295275</xdr:colOff>
      <xdr:row>47</xdr:row>
      <xdr:rowOff>342900</xdr:rowOff>
    </xdr:to>
    <xdr:sp macro="" textlink="">
      <xdr:nvSpPr>
        <xdr:cNvPr id="826" name="Line 3460">
          <a:extLst>
            <a:ext uri="{FF2B5EF4-FFF2-40B4-BE49-F238E27FC236}">
              <a16:creationId xmlns:a16="http://schemas.microsoft.com/office/drawing/2014/main" id="{00000000-0008-0000-0600-00003A030000}"/>
            </a:ext>
          </a:extLst>
        </xdr:cNvPr>
        <xdr:cNvSpPr>
          <a:spLocks noChangeShapeType="1"/>
        </xdr:cNvSpPr>
      </xdr:nvSpPr>
      <xdr:spPr bwMode="auto">
        <a:xfrm flipH="1">
          <a:off x="2814042" y="18789253"/>
          <a:ext cx="85725" cy="381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742950</xdr:colOff>
      <xdr:row>46</xdr:row>
      <xdr:rowOff>66675</xdr:rowOff>
    </xdr:from>
    <xdr:to>
      <xdr:col>16</xdr:col>
      <xdr:colOff>238125</xdr:colOff>
      <xdr:row>47</xdr:row>
      <xdr:rowOff>323850</xdr:rowOff>
    </xdr:to>
    <xdr:sp macro="" textlink="">
      <xdr:nvSpPr>
        <xdr:cNvPr id="827" name="Line 3464">
          <a:extLst>
            <a:ext uri="{FF2B5EF4-FFF2-40B4-BE49-F238E27FC236}">
              <a16:creationId xmlns:a16="http://schemas.microsoft.com/office/drawing/2014/main" id="{00000000-0008-0000-0600-00003B030000}"/>
            </a:ext>
          </a:extLst>
        </xdr:cNvPr>
        <xdr:cNvSpPr>
          <a:spLocks noChangeShapeType="1"/>
        </xdr:cNvSpPr>
      </xdr:nvSpPr>
      <xdr:spPr bwMode="auto">
        <a:xfrm>
          <a:off x="1740098" y="18357652"/>
          <a:ext cx="1102519" cy="45065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314325</xdr:colOff>
      <xdr:row>47</xdr:row>
      <xdr:rowOff>295275</xdr:rowOff>
    </xdr:from>
    <xdr:to>
      <xdr:col>16</xdr:col>
      <xdr:colOff>666750</xdr:colOff>
      <xdr:row>47</xdr:row>
      <xdr:rowOff>485775</xdr:rowOff>
    </xdr:to>
    <xdr:pic>
      <xdr:nvPicPr>
        <xdr:cNvPr id="828" name="Picture 3465">
          <a:extLst>
            <a:ext uri="{FF2B5EF4-FFF2-40B4-BE49-F238E27FC236}">
              <a16:creationId xmlns:a16="http://schemas.microsoft.com/office/drawing/2014/main" id="{00000000-0008-0000-0600-00003C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119237">
          <a:off x="2918817" y="18779728"/>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247650</xdr:colOff>
      <xdr:row>47</xdr:row>
      <xdr:rowOff>333375</xdr:rowOff>
    </xdr:from>
    <xdr:to>
      <xdr:col>16</xdr:col>
      <xdr:colOff>685800</xdr:colOff>
      <xdr:row>47</xdr:row>
      <xdr:rowOff>514350</xdr:rowOff>
    </xdr:to>
    <xdr:sp macro="" textlink="">
      <xdr:nvSpPr>
        <xdr:cNvPr id="829" name="Line 3466">
          <a:extLst>
            <a:ext uri="{FF2B5EF4-FFF2-40B4-BE49-F238E27FC236}">
              <a16:creationId xmlns:a16="http://schemas.microsoft.com/office/drawing/2014/main" id="{00000000-0008-0000-0600-00003D030000}"/>
            </a:ext>
          </a:extLst>
        </xdr:cNvPr>
        <xdr:cNvSpPr>
          <a:spLocks noChangeShapeType="1"/>
        </xdr:cNvSpPr>
      </xdr:nvSpPr>
      <xdr:spPr bwMode="auto">
        <a:xfrm>
          <a:off x="2852142" y="18817828"/>
          <a:ext cx="438150" cy="180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114300</xdr:colOff>
      <xdr:row>45</xdr:row>
      <xdr:rowOff>180975</xdr:rowOff>
    </xdr:from>
    <xdr:to>
      <xdr:col>16</xdr:col>
      <xdr:colOff>838200</xdr:colOff>
      <xdr:row>47</xdr:row>
      <xdr:rowOff>419100</xdr:rowOff>
    </xdr:to>
    <xdr:sp macro="" textlink="">
      <xdr:nvSpPr>
        <xdr:cNvPr id="830" name="Line 3467">
          <a:extLst>
            <a:ext uri="{FF2B5EF4-FFF2-40B4-BE49-F238E27FC236}">
              <a16:creationId xmlns:a16="http://schemas.microsoft.com/office/drawing/2014/main" id="{00000000-0008-0000-0600-00003E030000}"/>
            </a:ext>
          </a:extLst>
        </xdr:cNvPr>
        <xdr:cNvSpPr>
          <a:spLocks noChangeShapeType="1"/>
        </xdr:cNvSpPr>
      </xdr:nvSpPr>
      <xdr:spPr bwMode="auto">
        <a:xfrm>
          <a:off x="1915120" y="18278475"/>
          <a:ext cx="1527572" cy="62507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323850</xdr:colOff>
      <xdr:row>47</xdr:row>
      <xdr:rowOff>638175</xdr:rowOff>
    </xdr:from>
    <xdr:to>
      <xdr:col>16</xdr:col>
      <xdr:colOff>819150</xdr:colOff>
      <xdr:row>47</xdr:row>
      <xdr:rowOff>866775</xdr:rowOff>
    </xdr:to>
    <xdr:sp macro="" textlink="">
      <xdr:nvSpPr>
        <xdr:cNvPr id="831" name="Line 3468">
          <a:extLst>
            <a:ext uri="{FF2B5EF4-FFF2-40B4-BE49-F238E27FC236}">
              <a16:creationId xmlns:a16="http://schemas.microsoft.com/office/drawing/2014/main" id="{00000000-0008-0000-0600-00003F030000}"/>
            </a:ext>
          </a:extLst>
        </xdr:cNvPr>
        <xdr:cNvSpPr>
          <a:spLocks noChangeShapeType="1"/>
        </xdr:cNvSpPr>
      </xdr:nvSpPr>
      <xdr:spPr bwMode="auto">
        <a:xfrm flipV="1">
          <a:off x="2928342" y="19122628"/>
          <a:ext cx="495300" cy="228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552450</xdr:colOff>
      <xdr:row>47</xdr:row>
      <xdr:rowOff>590550</xdr:rowOff>
    </xdr:from>
    <xdr:to>
      <xdr:col>16</xdr:col>
      <xdr:colOff>342900</xdr:colOff>
      <xdr:row>47</xdr:row>
      <xdr:rowOff>885825</xdr:rowOff>
    </xdr:to>
    <xdr:sp macro="" textlink="">
      <xdr:nvSpPr>
        <xdr:cNvPr id="832" name="Line 3469">
          <a:extLst>
            <a:ext uri="{FF2B5EF4-FFF2-40B4-BE49-F238E27FC236}">
              <a16:creationId xmlns:a16="http://schemas.microsoft.com/office/drawing/2014/main" id="{00000000-0008-0000-0600-000040030000}"/>
            </a:ext>
          </a:extLst>
        </xdr:cNvPr>
        <xdr:cNvSpPr>
          <a:spLocks noChangeShapeType="1"/>
        </xdr:cNvSpPr>
      </xdr:nvSpPr>
      <xdr:spPr bwMode="auto">
        <a:xfrm flipH="1" flipV="1">
          <a:off x="2353270" y="19075003"/>
          <a:ext cx="594122" cy="2952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676275</xdr:colOff>
      <xdr:row>47</xdr:row>
      <xdr:rowOff>561975</xdr:rowOff>
    </xdr:from>
    <xdr:to>
      <xdr:col>16</xdr:col>
      <xdr:colOff>828675</xdr:colOff>
      <xdr:row>47</xdr:row>
      <xdr:rowOff>638175</xdr:rowOff>
    </xdr:to>
    <xdr:sp macro="" textlink="">
      <xdr:nvSpPr>
        <xdr:cNvPr id="833" name="Line 3471">
          <a:extLst>
            <a:ext uri="{FF2B5EF4-FFF2-40B4-BE49-F238E27FC236}">
              <a16:creationId xmlns:a16="http://schemas.microsoft.com/office/drawing/2014/main" id="{00000000-0008-0000-0600-000041030000}"/>
            </a:ext>
          </a:extLst>
        </xdr:cNvPr>
        <xdr:cNvSpPr>
          <a:spLocks noChangeShapeType="1"/>
        </xdr:cNvSpPr>
      </xdr:nvSpPr>
      <xdr:spPr bwMode="auto">
        <a:xfrm flipH="1" flipV="1">
          <a:off x="3280767" y="19046428"/>
          <a:ext cx="15240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13</xdr:col>
      <xdr:colOff>466725</xdr:colOff>
      <xdr:row>47</xdr:row>
      <xdr:rowOff>333375</xdr:rowOff>
    </xdr:from>
    <xdr:to>
      <xdr:col>13</xdr:col>
      <xdr:colOff>685800</xdr:colOff>
      <xdr:row>47</xdr:row>
      <xdr:rowOff>695325</xdr:rowOff>
    </xdr:to>
    <xdr:pic>
      <xdr:nvPicPr>
        <xdr:cNvPr id="834" name="Picture 3476">
          <a:extLst>
            <a:ext uri="{FF2B5EF4-FFF2-40B4-BE49-F238E27FC236}">
              <a16:creationId xmlns:a16="http://schemas.microsoft.com/office/drawing/2014/main" id="{00000000-0008-0000-0600-000042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660202" y="18817828"/>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561975</xdr:colOff>
      <xdr:row>46</xdr:row>
      <xdr:rowOff>190500</xdr:rowOff>
    </xdr:from>
    <xdr:to>
      <xdr:col>14</xdr:col>
      <xdr:colOff>752475</xdr:colOff>
      <xdr:row>47</xdr:row>
      <xdr:rowOff>200024</xdr:rowOff>
    </xdr:to>
    <xdr:pic>
      <xdr:nvPicPr>
        <xdr:cNvPr id="835" name="Picture 3477">
          <a:extLst>
            <a:ext uri="{FF2B5EF4-FFF2-40B4-BE49-F238E27FC236}">
              <a16:creationId xmlns:a16="http://schemas.microsoft.com/office/drawing/2014/main" id="{00000000-0008-0000-0600-000043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559123" y="18481477"/>
          <a:ext cx="190500" cy="2030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95250</xdr:colOff>
      <xdr:row>47</xdr:row>
      <xdr:rowOff>381000</xdr:rowOff>
    </xdr:from>
    <xdr:to>
      <xdr:col>16</xdr:col>
      <xdr:colOff>400050</xdr:colOff>
      <xdr:row>47</xdr:row>
      <xdr:rowOff>638175</xdr:rowOff>
    </xdr:to>
    <xdr:pic>
      <xdr:nvPicPr>
        <xdr:cNvPr id="836" name="Picture 3478">
          <a:extLst>
            <a:ext uri="{FF2B5EF4-FFF2-40B4-BE49-F238E27FC236}">
              <a16:creationId xmlns:a16="http://schemas.microsoft.com/office/drawing/2014/main" id="{00000000-0008-0000-0600-000044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2699742" y="18865453"/>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361950</xdr:colOff>
      <xdr:row>47</xdr:row>
      <xdr:rowOff>628650</xdr:rowOff>
    </xdr:from>
    <xdr:to>
      <xdr:col>16</xdr:col>
      <xdr:colOff>714375</xdr:colOff>
      <xdr:row>47</xdr:row>
      <xdr:rowOff>819150</xdr:rowOff>
    </xdr:to>
    <xdr:pic>
      <xdr:nvPicPr>
        <xdr:cNvPr id="837" name="Picture 3338">
          <a:extLst>
            <a:ext uri="{FF2B5EF4-FFF2-40B4-BE49-F238E27FC236}">
              <a16:creationId xmlns:a16="http://schemas.microsoft.com/office/drawing/2014/main" id="{00000000-0008-0000-0600-000045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309310">
          <a:off x="2966442" y="19113103"/>
          <a:ext cx="35242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323850</xdr:colOff>
      <xdr:row>46</xdr:row>
      <xdr:rowOff>114300</xdr:rowOff>
    </xdr:from>
    <xdr:to>
      <xdr:col>16</xdr:col>
      <xdr:colOff>647700</xdr:colOff>
      <xdr:row>47</xdr:row>
      <xdr:rowOff>104774</xdr:rowOff>
    </xdr:to>
    <xdr:pic>
      <xdr:nvPicPr>
        <xdr:cNvPr id="838" name="Picture 664">
          <a:extLst>
            <a:ext uri="{FF2B5EF4-FFF2-40B4-BE49-F238E27FC236}">
              <a16:creationId xmlns:a16="http://schemas.microsoft.com/office/drawing/2014/main" id="{00000000-0008-0000-0600-000046030000}"/>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34004" t="45851" r="40886" b="48260"/>
        <a:stretch>
          <a:fillRect/>
        </a:stretch>
      </xdr:blipFill>
      <xdr:spPr bwMode="auto">
        <a:xfrm rot="1391916">
          <a:off x="2124670" y="18405277"/>
          <a:ext cx="1127522" cy="1839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19050</xdr:colOff>
      <xdr:row>46</xdr:row>
      <xdr:rowOff>180975</xdr:rowOff>
    </xdr:from>
    <xdr:to>
      <xdr:col>16</xdr:col>
      <xdr:colOff>257175</xdr:colOff>
      <xdr:row>47</xdr:row>
      <xdr:rowOff>133349</xdr:rowOff>
    </xdr:to>
    <xdr:pic>
      <xdr:nvPicPr>
        <xdr:cNvPr id="839" name="Picture 454">
          <a:extLst>
            <a:ext uri="{FF2B5EF4-FFF2-40B4-BE49-F238E27FC236}">
              <a16:creationId xmlns:a16="http://schemas.microsoft.com/office/drawing/2014/main" id="{00000000-0008-0000-0600-000047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819870" y="18471952"/>
          <a:ext cx="1041797" cy="145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200025</xdr:colOff>
      <xdr:row>66</xdr:row>
      <xdr:rowOff>66675</xdr:rowOff>
    </xdr:from>
    <xdr:to>
      <xdr:col>9</xdr:col>
      <xdr:colOff>265112</xdr:colOff>
      <xdr:row>68</xdr:row>
      <xdr:rowOff>409576</xdr:rowOff>
    </xdr:to>
    <xdr:pic>
      <xdr:nvPicPr>
        <xdr:cNvPr id="960" name="Рисунок 532">
          <a:extLst>
            <a:ext uri="{FF2B5EF4-FFF2-40B4-BE49-F238E27FC236}">
              <a16:creationId xmlns:a16="http://schemas.microsoft.com/office/drawing/2014/main" id="{00000000-0008-0000-0600-0000C00300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l="3543" t="10770" r="14970" b="12498"/>
        <a:stretch>
          <a:fillRect/>
        </a:stretch>
      </xdr:blipFill>
      <xdr:spPr bwMode="auto">
        <a:xfrm>
          <a:off x="388541" y="18521363"/>
          <a:ext cx="2545556" cy="1652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398163</xdr:colOff>
      <xdr:row>66</xdr:row>
      <xdr:rowOff>28526</xdr:rowOff>
    </xdr:from>
    <xdr:to>
      <xdr:col>10</xdr:col>
      <xdr:colOff>456901</xdr:colOff>
      <xdr:row>66</xdr:row>
      <xdr:rowOff>191080</xdr:rowOff>
    </xdr:to>
    <xdr:pic>
      <xdr:nvPicPr>
        <xdr:cNvPr id="961" name="Picture 3257">
          <a:extLst>
            <a:ext uri="{FF2B5EF4-FFF2-40B4-BE49-F238E27FC236}">
              <a16:creationId xmlns:a16="http://schemas.microsoft.com/office/drawing/2014/main" id="{00000000-0008-0000-0600-0000C1030000}"/>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l="42700" t="29453" r="37474" b="63150"/>
        <a:stretch>
          <a:fillRect/>
        </a:stretch>
      </xdr:blipFill>
      <xdr:spPr bwMode="auto">
        <a:xfrm rot="1495604">
          <a:off x="7164781" y="18529751"/>
          <a:ext cx="868605" cy="1625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67</xdr:row>
      <xdr:rowOff>600075</xdr:rowOff>
    </xdr:from>
    <xdr:to>
      <xdr:col>6</xdr:col>
      <xdr:colOff>238125</xdr:colOff>
      <xdr:row>67</xdr:row>
      <xdr:rowOff>733425</xdr:rowOff>
    </xdr:to>
    <xdr:sp macro="" textlink="">
      <xdr:nvSpPr>
        <xdr:cNvPr id="962" name="Line 3517">
          <a:extLst>
            <a:ext uri="{FF2B5EF4-FFF2-40B4-BE49-F238E27FC236}">
              <a16:creationId xmlns:a16="http://schemas.microsoft.com/office/drawing/2014/main" id="{00000000-0008-0000-0600-0000C2030000}"/>
            </a:ext>
          </a:extLst>
        </xdr:cNvPr>
        <xdr:cNvSpPr>
          <a:spLocks noChangeShapeType="1"/>
        </xdr:cNvSpPr>
      </xdr:nvSpPr>
      <xdr:spPr bwMode="auto">
        <a:xfrm>
          <a:off x="188516" y="19253200"/>
          <a:ext cx="238125"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123825</xdr:colOff>
      <xdr:row>66</xdr:row>
      <xdr:rowOff>28575</xdr:rowOff>
    </xdr:from>
    <xdr:to>
      <xdr:col>8</xdr:col>
      <xdr:colOff>400050</xdr:colOff>
      <xdr:row>66</xdr:row>
      <xdr:rowOff>171450</xdr:rowOff>
    </xdr:to>
    <xdr:sp macro="" textlink="">
      <xdr:nvSpPr>
        <xdr:cNvPr id="963" name="Line 3518">
          <a:extLst>
            <a:ext uri="{FF2B5EF4-FFF2-40B4-BE49-F238E27FC236}">
              <a16:creationId xmlns:a16="http://schemas.microsoft.com/office/drawing/2014/main" id="{00000000-0008-0000-0600-0000C3030000}"/>
            </a:ext>
          </a:extLst>
        </xdr:cNvPr>
        <xdr:cNvSpPr>
          <a:spLocks noChangeShapeType="1"/>
        </xdr:cNvSpPr>
      </xdr:nvSpPr>
      <xdr:spPr bwMode="auto">
        <a:xfrm>
          <a:off x="1939528" y="18483263"/>
          <a:ext cx="276225" cy="1428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285750</xdr:colOff>
      <xdr:row>65</xdr:row>
      <xdr:rowOff>104775</xdr:rowOff>
    </xdr:from>
    <xdr:to>
      <xdr:col>8</xdr:col>
      <xdr:colOff>647700</xdr:colOff>
      <xdr:row>66</xdr:row>
      <xdr:rowOff>76200</xdr:rowOff>
    </xdr:to>
    <xdr:sp macro="" textlink="">
      <xdr:nvSpPr>
        <xdr:cNvPr id="964" name="Line 3519">
          <a:extLst>
            <a:ext uri="{FF2B5EF4-FFF2-40B4-BE49-F238E27FC236}">
              <a16:creationId xmlns:a16="http://schemas.microsoft.com/office/drawing/2014/main" id="{00000000-0008-0000-0600-0000C4030000}"/>
            </a:ext>
          </a:extLst>
        </xdr:cNvPr>
        <xdr:cNvSpPr>
          <a:spLocks noChangeShapeType="1"/>
        </xdr:cNvSpPr>
      </xdr:nvSpPr>
      <xdr:spPr bwMode="auto">
        <a:xfrm>
          <a:off x="2101453" y="18361025"/>
          <a:ext cx="361950" cy="16986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733425</xdr:colOff>
      <xdr:row>66</xdr:row>
      <xdr:rowOff>161925</xdr:rowOff>
    </xdr:from>
    <xdr:to>
      <xdr:col>8</xdr:col>
      <xdr:colOff>361950</xdr:colOff>
      <xdr:row>67</xdr:row>
      <xdr:rowOff>142875</xdr:rowOff>
    </xdr:to>
    <xdr:sp macro="" textlink="">
      <xdr:nvSpPr>
        <xdr:cNvPr id="965" name="Line 3520">
          <a:extLst>
            <a:ext uri="{FF2B5EF4-FFF2-40B4-BE49-F238E27FC236}">
              <a16:creationId xmlns:a16="http://schemas.microsoft.com/office/drawing/2014/main" id="{00000000-0008-0000-0600-0000C5030000}"/>
            </a:ext>
          </a:extLst>
        </xdr:cNvPr>
        <xdr:cNvSpPr>
          <a:spLocks noChangeShapeType="1"/>
        </xdr:cNvSpPr>
      </xdr:nvSpPr>
      <xdr:spPr bwMode="auto">
        <a:xfrm flipV="1">
          <a:off x="1735534" y="18616613"/>
          <a:ext cx="442119" cy="17938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9525</xdr:colOff>
      <xdr:row>65</xdr:row>
      <xdr:rowOff>123825</xdr:rowOff>
    </xdr:from>
    <xdr:to>
      <xdr:col>8</xdr:col>
      <xdr:colOff>304800</xdr:colOff>
      <xdr:row>67</xdr:row>
      <xdr:rowOff>590550</xdr:rowOff>
    </xdr:to>
    <xdr:sp macro="" textlink="">
      <xdr:nvSpPr>
        <xdr:cNvPr id="966" name="Line 3521">
          <a:extLst>
            <a:ext uri="{FF2B5EF4-FFF2-40B4-BE49-F238E27FC236}">
              <a16:creationId xmlns:a16="http://schemas.microsoft.com/office/drawing/2014/main" id="{00000000-0008-0000-0600-0000C6030000}"/>
            </a:ext>
          </a:extLst>
        </xdr:cNvPr>
        <xdr:cNvSpPr>
          <a:spLocks noChangeShapeType="1"/>
        </xdr:cNvSpPr>
      </xdr:nvSpPr>
      <xdr:spPr bwMode="auto">
        <a:xfrm flipV="1">
          <a:off x="198041" y="18380075"/>
          <a:ext cx="1922462" cy="8636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7</xdr:col>
      <xdr:colOff>790575</xdr:colOff>
      <xdr:row>66</xdr:row>
      <xdr:rowOff>66675</xdr:rowOff>
    </xdr:from>
    <xdr:to>
      <xdr:col>8</xdr:col>
      <xdr:colOff>342901</xdr:colOff>
      <xdr:row>67</xdr:row>
      <xdr:rowOff>123825</xdr:rowOff>
    </xdr:to>
    <xdr:pic>
      <xdr:nvPicPr>
        <xdr:cNvPr id="967" name="Picture 3522">
          <a:extLst>
            <a:ext uri="{FF2B5EF4-FFF2-40B4-BE49-F238E27FC236}">
              <a16:creationId xmlns:a16="http://schemas.microsoft.com/office/drawing/2014/main" id="{00000000-0008-0000-0600-0000C7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3807">
          <a:off x="1792684" y="18521363"/>
          <a:ext cx="365919" cy="255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676275</xdr:colOff>
      <xdr:row>67</xdr:row>
      <xdr:rowOff>257175</xdr:rowOff>
    </xdr:from>
    <xdr:to>
      <xdr:col>7</xdr:col>
      <xdr:colOff>219074</xdr:colOff>
      <xdr:row>67</xdr:row>
      <xdr:rowOff>514350</xdr:rowOff>
    </xdr:to>
    <xdr:pic>
      <xdr:nvPicPr>
        <xdr:cNvPr id="968" name="Picture 3523">
          <a:extLst>
            <a:ext uri="{FF2B5EF4-FFF2-40B4-BE49-F238E27FC236}">
              <a16:creationId xmlns:a16="http://schemas.microsoft.com/office/drawing/2014/main" id="{00000000-0008-0000-0600-0000C8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3807">
          <a:off x="864791" y="18910300"/>
          <a:ext cx="356393"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95250</xdr:colOff>
      <xdr:row>67</xdr:row>
      <xdr:rowOff>514350</xdr:rowOff>
    </xdr:from>
    <xdr:to>
      <xdr:col>6</xdr:col>
      <xdr:colOff>457200</xdr:colOff>
      <xdr:row>67</xdr:row>
      <xdr:rowOff>704850</xdr:rowOff>
    </xdr:to>
    <xdr:pic>
      <xdr:nvPicPr>
        <xdr:cNvPr id="969" name="Picture 3524">
          <a:extLst>
            <a:ext uri="{FF2B5EF4-FFF2-40B4-BE49-F238E27FC236}">
              <a16:creationId xmlns:a16="http://schemas.microsoft.com/office/drawing/2014/main" id="{00000000-0008-0000-0600-0000C9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15429">
          <a:off x="283766" y="19167475"/>
          <a:ext cx="3619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800100</xdr:colOff>
      <xdr:row>66</xdr:row>
      <xdr:rowOff>180975</xdr:rowOff>
    </xdr:from>
    <xdr:to>
      <xdr:col>7</xdr:col>
      <xdr:colOff>333374</xdr:colOff>
      <xdr:row>67</xdr:row>
      <xdr:rowOff>161925</xdr:rowOff>
    </xdr:to>
    <xdr:pic>
      <xdr:nvPicPr>
        <xdr:cNvPr id="970" name="Picture 3525">
          <a:extLst>
            <a:ext uri="{FF2B5EF4-FFF2-40B4-BE49-F238E27FC236}">
              <a16:creationId xmlns:a16="http://schemas.microsoft.com/office/drawing/2014/main" id="{00000000-0008-0000-0600-0000CA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67371" t="51567" r="25023" b="42783"/>
        <a:stretch>
          <a:fillRect/>
        </a:stretch>
      </xdr:blipFill>
      <xdr:spPr bwMode="auto">
        <a:xfrm rot="-1605156">
          <a:off x="988616" y="18635663"/>
          <a:ext cx="346868" cy="1793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228600</xdr:colOff>
      <xdr:row>67</xdr:row>
      <xdr:rowOff>152400</xdr:rowOff>
    </xdr:from>
    <xdr:to>
      <xdr:col>7</xdr:col>
      <xdr:colOff>447675</xdr:colOff>
      <xdr:row>67</xdr:row>
      <xdr:rowOff>266700</xdr:rowOff>
    </xdr:to>
    <xdr:sp macro="" textlink="">
      <xdr:nvSpPr>
        <xdr:cNvPr id="971" name="Line 3526">
          <a:extLst>
            <a:ext uri="{FF2B5EF4-FFF2-40B4-BE49-F238E27FC236}">
              <a16:creationId xmlns:a16="http://schemas.microsoft.com/office/drawing/2014/main" id="{00000000-0008-0000-0600-0000CB030000}"/>
            </a:ext>
          </a:extLst>
        </xdr:cNvPr>
        <xdr:cNvSpPr>
          <a:spLocks noChangeShapeType="1"/>
        </xdr:cNvSpPr>
      </xdr:nvSpPr>
      <xdr:spPr bwMode="auto">
        <a:xfrm>
          <a:off x="1230709" y="18805525"/>
          <a:ext cx="21907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190500</xdr:colOff>
      <xdr:row>67</xdr:row>
      <xdr:rowOff>171450</xdr:rowOff>
    </xdr:from>
    <xdr:to>
      <xdr:col>7</xdr:col>
      <xdr:colOff>438150</xdr:colOff>
      <xdr:row>67</xdr:row>
      <xdr:rowOff>304800</xdr:rowOff>
    </xdr:to>
    <xdr:sp macro="" textlink="">
      <xdr:nvSpPr>
        <xdr:cNvPr id="972" name="Line 3527">
          <a:extLst>
            <a:ext uri="{FF2B5EF4-FFF2-40B4-BE49-F238E27FC236}">
              <a16:creationId xmlns:a16="http://schemas.microsoft.com/office/drawing/2014/main" id="{00000000-0008-0000-0600-0000CC030000}"/>
            </a:ext>
          </a:extLst>
        </xdr:cNvPr>
        <xdr:cNvSpPr>
          <a:spLocks noChangeShapeType="1"/>
        </xdr:cNvSpPr>
      </xdr:nvSpPr>
      <xdr:spPr bwMode="auto">
        <a:xfrm>
          <a:off x="1192609" y="18824575"/>
          <a:ext cx="247650" cy="1333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390525</xdr:colOff>
      <xdr:row>67</xdr:row>
      <xdr:rowOff>571500</xdr:rowOff>
    </xdr:from>
    <xdr:to>
      <xdr:col>6</xdr:col>
      <xdr:colOff>495300</xdr:colOff>
      <xdr:row>67</xdr:row>
      <xdr:rowOff>628650</xdr:rowOff>
    </xdr:to>
    <xdr:sp macro="" textlink="">
      <xdr:nvSpPr>
        <xdr:cNvPr id="973" name="Line 3528">
          <a:extLst>
            <a:ext uri="{FF2B5EF4-FFF2-40B4-BE49-F238E27FC236}">
              <a16:creationId xmlns:a16="http://schemas.microsoft.com/office/drawing/2014/main" id="{00000000-0008-0000-0600-0000CD030000}"/>
            </a:ext>
          </a:extLst>
        </xdr:cNvPr>
        <xdr:cNvSpPr>
          <a:spLocks noChangeShapeType="1"/>
        </xdr:cNvSpPr>
      </xdr:nvSpPr>
      <xdr:spPr bwMode="auto">
        <a:xfrm>
          <a:off x="579041" y="19224625"/>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466725</xdr:colOff>
      <xdr:row>67</xdr:row>
      <xdr:rowOff>276225</xdr:rowOff>
    </xdr:from>
    <xdr:to>
      <xdr:col>7</xdr:col>
      <xdr:colOff>390525</xdr:colOff>
      <xdr:row>67</xdr:row>
      <xdr:rowOff>590550</xdr:rowOff>
    </xdr:to>
    <xdr:sp macro="" textlink="">
      <xdr:nvSpPr>
        <xdr:cNvPr id="974" name="Line 3529">
          <a:extLst>
            <a:ext uri="{FF2B5EF4-FFF2-40B4-BE49-F238E27FC236}">
              <a16:creationId xmlns:a16="http://schemas.microsoft.com/office/drawing/2014/main" id="{00000000-0008-0000-0600-0000CE030000}"/>
            </a:ext>
          </a:extLst>
        </xdr:cNvPr>
        <xdr:cNvSpPr>
          <a:spLocks noChangeShapeType="1"/>
        </xdr:cNvSpPr>
      </xdr:nvSpPr>
      <xdr:spPr bwMode="auto">
        <a:xfrm flipV="1">
          <a:off x="655241" y="18929350"/>
          <a:ext cx="737393" cy="3143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219075</xdr:colOff>
      <xdr:row>67</xdr:row>
      <xdr:rowOff>600075</xdr:rowOff>
    </xdr:from>
    <xdr:to>
      <xdr:col>6</xdr:col>
      <xdr:colOff>447675</xdr:colOff>
      <xdr:row>67</xdr:row>
      <xdr:rowOff>695325</xdr:rowOff>
    </xdr:to>
    <xdr:sp macro="" textlink="">
      <xdr:nvSpPr>
        <xdr:cNvPr id="975" name="Line 3530">
          <a:extLst>
            <a:ext uri="{FF2B5EF4-FFF2-40B4-BE49-F238E27FC236}">
              <a16:creationId xmlns:a16="http://schemas.microsoft.com/office/drawing/2014/main" id="{00000000-0008-0000-0600-0000CF030000}"/>
            </a:ext>
          </a:extLst>
        </xdr:cNvPr>
        <xdr:cNvSpPr>
          <a:spLocks noChangeShapeType="1"/>
        </xdr:cNvSpPr>
      </xdr:nvSpPr>
      <xdr:spPr bwMode="auto">
        <a:xfrm flipV="1">
          <a:off x="407591" y="19253200"/>
          <a:ext cx="22860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8</xdr:col>
      <xdr:colOff>209550</xdr:colOff>
      <xdr:row>65</xdr:row>
      <xdr:rowOff>171450</xdr:rowOff>
    </xdr:from>
    <xdr:to>
      <xdr:col>8</xdr:col>
      <xdr:colOff>571500</xdr:colOff>
      <xdr:row>66</xdr:row>
      <xdr:rowOff>161925</xdr:rowOff>
    </xdr:to>
    <xdr:pic>
      <xdr:nvPicPr>
        <xdr:cNvPr id="976" name="Picture 3532">
          <a:extLst>
            <a:ext uri="{FF2B5EF4-FFF2-40B4-BE49-F238E27FC236}">
              <a16:creationId xmlns:a16="http://schemas.microsoft.com/office/drawing/2014/main" id="{00000000-0008-0000-0600-0000D0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15429">
          <a:off x="2025253" y="18427700"/>
          <a:ext cx="361950" cy="188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685799</xdr:colOff>
      <xdr:row>65</xdr:row>
      <xdr:rowOff>108789</xdr:rowOff>
    </xdr:from>
    <xdr:to>
      <xdr:col>9</xdr:col>
      <xdr:colOff>249003</xdr:colOff>
      <xdr:row>66</xdr:row>
      <xdr:rowOff>76201</xdr:rowOff>
    </xdr:to>
    <xdr:sp macro="" textlink="">
      <xdr:nvSpPr>
        <xdr:cNvPr id="977" name="Line 3535">
          <a:extLst>
            <a:ext uri="{FF2B5EF4-FFF2-40B4-BE49-F238E27FC236}">
              <a16:creationId xmlns:a16="http://schemas.microsoft.com/office/drawing/2014/main" id="{00000000-0008-0000-0600-0000D1030000}"/>
            </a:ext>
          </a:extLst>
        </xdr:cNvPr>
        <xdr:cNvSpPr>
          <a:spLocks noChangeShapeType="1"/>
        </xdr:cNvSpPr>
      </xdr:nvSpPr>
      <xdr:spPr bwMode="auto">
        <a:xfrm flipH="1">
          <a:off x="6594200" y="18409360"/>
          <a:ext cx="421421" cy="16806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171448</xdr:colOff>
      <xdr:row>67</xdr:row>
      <xdr:rowOff>241751</xdr:rowOff>
    </xdr:from>
    <xdr:to>
      <xdr:col>10</xdr:col>
      <xdr:colOff>510095</xdr:colOff>
      <xdr:row>67</xdr:row>
      <xdr:rowOff>828676</xdr:rowOff>
    </xdr:to>
    <xdr:sp macro="" textlink="">
      <xdr:nvSpPr>
        <xdr:cNvPr id="978" name="Line 3536">
          <a:extLst>
            <a:ext uri="{FF2B5EF4-FFF2-40B4-BE49-F238E27FC236}">
              <a16:creationId xmlns:a16="http://schemas.microsoft.com/office/drawing/2014/main" id="{00000000-0008-0000-0600-0000D2030000}"/>
            </a:ext>
          </a:extLst>
        </xdr:cNvPr>
        <xdr:cNvSpPr>
          <a:spLocks noChangeShapeType="1"/>
        </xdr:cNvSpPr>
      </xdr:nvSpPr>
      <xdr:spPr bwMode="auto">
        <a:xfrm flipH="1">
          <a:off x="6938066" y="18943629"/>
          <a:ext cx="1148514" cy="5869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755618</xdr:colOff>
      <xdr:row>66</xdr:row>
      <xdr:rowOff>56859</xdr:rowOff>
    </xdr:from>
    <xdr:to>
      <xdr:col>9</xdr:col>
      <xdr:colOff>667234</xdr:colOff>
      <xdr:row>67</xdr:row>
      <xdr:rowOff>198235</xdr:rowOff>
    </xdr:to>
    <xdr:sp macro="" textlink="">
      <xdr:nvSpPr>
        <xdr:cNvPr id="979" name="Line 3537">
          <a:extLst>
            <a:ext uri="{FF2B5EF4-FFF2-40B4-BE49-F238E27FC236}">
              <a16:creationId xmlns:a16="http://schemas.microsoft.com/office/drawing/2014/main" id="{00000000-0008-0000-0600-0000D3030000}"/>
            </a:ext>
          </a:extLst>
        </xdr:cNvPr>
        <xdr:cNvSpPr>
          <a:spLocks noChangeShapeType="1"/>
        </xdr:cNvSpPr>
      </xdr:nvSpPr>
      <xdr:spPr bwMode="auto">
        <a:xfrm>
          <a:off x="6664019" y="18558084"/>
          <a:ext cx="769833" cy="34202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568900</xdr:colOff>
      <xdr:row>67</xdr:row>
      <xdr:rowOff>344613</xdr:rowOff>
    </xdr:from>
    <xdr:to>
      <xdr:col>9</xdr:col>
      <xdr:colOff>797500</xdr:colOff>
      <xdr:row>67</xdr:row>
      <xdr:rowOff>487488</xdr:rowOff>
    </xdr:to>
    <xdr:pic>
      <xdr:nvPicPr>
        <xdr:cNvPr id="980" name="Picture 3538">
          <a:extLst>
            <a:ext uri="{FF2B5EF4-FFF2-40B4-BE49-F238E27FC236}">
              <a16:creationId xmlns:a16="http://schemas.microsoft.com/office/drawing/2014/main" id="{00000000-0008-0000-0600-0000D4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26692" t="41515" r="67825" b="53261"/>
        <a:stretch>
          <a:fillRect/>
        </a:stretch>
      </xdr:blipFill>
      <xdr:spPr bwMode="auto">
        <a:xfrm rot="1473194">
          <a:off x="7331650" y="18996295"/>
          <a:ext cx="2286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142874</xdr:colOff>
      <xdr:row>67</xdr:row>
      <xdr:rowOff>533399</xdr:rowOff>
    </xdr:from>
    <xdr:to>
      <xdr:col>9</xdr:col>
      <xdr:colOff>705913</xdr:colOff>
      <xdr:row>67</xdr:row>
      <xdr:rowOff>783273</xdr:rowOff>
    </xdr:to>
    <xdr:sp macro="" textlink="">
      <xdr:nvSpPr>
        <xdr:cNvPr id="981" name="Line 3539">
          <a:extLst>
            <a:ext uri="{FF2B5EF4-FFF2-40B4-BE49-F238E27FC236}">
              <a16:creationId xmlns:a16="http://schemas.microsoft.com/office/drawing/2014/main" id="{00000000-0008-0000-0600-0000D5030000}"/>
            </a:ext>
          </a:extLst>
        </xdr:cNvPr>
        <xdr:cNvSpPr>
          <a:spLocks noChangeShapeType="1"/>
        </xdr:cNvSpPr>
      </xdr:nvSpPr>
      <xdr:spPr bwMode="auto">
        <a:xfrm flipH="1" flipV="1">
          <a:off x="6909492" y="19235277"/>
          <a:ext cx="563039" cy="24987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161924</xdr:colOff>
      <xdr:row>67</xdr:row>
      <xdr:rowOff>866774</xdr:rowOff>
    </xdr:from>
    <xdr:to>
      <xdr:col>8</xdr:col>
      <xdr:colOff>848546</xdr:colOff>
      <xdr:row>68</xdr:row>
      <xdr:rowOff>29009</xdr:rowOff>
    </xdr:to>
    <xdr:sp macro="" textlink="">
      <xdr:nvSpPr>
        <xdr:cNvPr id="982" name="Line 3540">
          <a:extLst>
            <a:ext uri="{FF2B5EF4-FFF2-40B4-BE49-F238E27FC236}">
              <a16:creationId xmlns:a16="http://schemas.microsoft.com/office/drawing/2014/main" id="{00000000-0008-0000-0600-0000D6030000}"/>
            </a:ext>
          </a:extLst>
        </xdr:cNvPr>
        <xdr:cNvSpPr>
          <a:spLocks noChangeShapeType="1"/>
        </xdr:cNvSpPr>
      </xdr:nvSpPr>
      <xdr:spPr bwMode="auto">
        <a:xfrm flipH="1" flipV="1">
          <a:off x="6070325" y="19568652"/>
          <a:ext cx="686622" cy="27670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848595</xdr:colOff>
      <xdr:row>67</xdr:row>
      <xdr:rowOff>788883</xdr:rowOff>
    </xdr:from>
    <xdr:to>
      <xdr:col>9</xdr:col>
      <xdr:colOff>667620</xdr:colOff>
      <xdr:row>68</xdr:row>
      <xdr:rowOff>17309</xdr:rowOff>
    </xdr:to>
    <xdr:sp macro="" textlink="">
      <xdr:nvSpPr>
        <xdr:cNvPr id="983" name="Line 3541">
          <a:extLst>
            <a:ext uri="{FF2B5EF4-FFF2-40B4-BE49-F238E27FC236}">
              <a16:creationId xmlns:a16="http://schemas.microsoft.com/office/drawing/2014/main" id="{00000000-0008-0000-0600-0000D7030000}"/>
            </a:ext>
          </a:extLst>
        </xdr:cNvPr>
        <xdr:cNvSpPr>
          <a:spLocks noChangeShapeType="1"/>
        </xdr:cNvSpPr>
      </xdr:nvSpPr>
      <xdr:spPr bwMode="auto">
        <a:xfrm flipV="1">
          <a:off x="6756996" y="19490761"/>
          <a:ext cx="677242" cy="3429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121408</xdr:colOff>
      <xdr:row>67</xdr:row>
      <xdr:rowOff>827278</xdr:rowOff>
    </xdr:from>
    <xdr:to>
      <xdr:col>9</xdr:col>
      <xdr:colOff>445258</xdr:colOff>
      <xdr:row>67</xdr:row>
      <xdr:rowOff>998728</xdr:rowOff>
    </xdr:to>
    <xdr:pic>
      <xdr:nvPicPr>
        <xdr:cNvPr id="984" name="Picture 3542">
          <a:extLst>
            <a:ext uri="{FF2B5EF4-FFF2-40B4-BE49-F238E27FC236}">
              <a16:creationId xmlns:a16="http://schemas.microsoft.com/office/drawing/2014/main" id="{00000000-0008-0000-0600-0000D803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42036" r="57019" b="52028"/>
        <a:stretch>
          <a:fillRect/>
        </a:stretch>
      </xdr:blipFill>
      <xdr:spPr bwMode="auto">
        <a:xfrm rot="19818155">
          <a:off x="6888026" y="19529156"/>
          <a:ext cx="323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133350</xdr:colOff>
      <xdr:row>67</xdr:row>
      <xdr:rowOff>225135</xdr:rowOff>
    </xdr:from>
    <xdr:to>
      <xdr:col>9</xdr:col>
      <xdr:colOff>766330</xdr:colOff>
      <xdr:row>67</xdr:row>
      <xdr:rowOff>504824</xdr:rowOff>
    </xdr:to>
    <xdr:sp macro="" textlink="">
      <xdr:nvSpPr>
        <xdr:cNvPr id="985" name="Line 3543">
          <a:extLst>
            <a:ext uri="{FF2B5EF4-FFF2-40B4-BE49-F238E27FC236}">
              <a16:creationId xmlns:a16="http://schemas.microsoft.com/office/drawing/2014/main" id="{00000000-0008-0000-0600-0000D9030000}"/>
            </a:ext>
          </a:extLst>
        </xdr:cNvPr>
        <xdr:cNvSpPr>
          <a:spLocks noChangeShapeType="1"/>
        </xdr:cNvSpPr>
      </xdr:nvSpPr>
      <xdr:spPr bwMode="auto">
        <a:xfrm flipH="1">
          <a:off x="6896100" y="18876817"/>
          <a:ext cx="632980" cy="27968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437029</xdr:colOff>
      <xdr:row>67</xdr:row>
      <xdr:rowOff>397637</xdr:rowOff>
    </xdr:from>
    <xdr:to>
      <xdr:col>9</xdr:col>
      <xdr:colOff>726550</xdr:colOff>
      <xdr:row>67</xdr:row>
      <xdr:rowOff>540512</xdr:rowOff>
    </xdr:to>
    <xdr:sp macro="" textlink="">
      <xdr:nvSpPr>
        <xdr:cNvPr id="986" name="Line 3544">
          <a:extLst>
            <a:ext uri="{FF2B5EF4-FFF2-40B4-BE49-F238E27FC236}">
              <a16:creationId xmlns:a16="http://schemas.microsoft.com/office/drawing/2014/main" id="{00000000-0008-0000-0600-0000DA030000}"/>
            </a:ext>
          </a:extLst>
        </xdr:cNvPr>
        <xdr:cNvSpPr>
          <a:spLocks noChangeShapeType="1"/>
        </xdr:cNvSpPr>
      </xdr:nvSpPr>
      <xdr:spPr bwMode="auto">
        <a:xfrm>
          <a:off x="7199779" y="19049319"/>
          <a:ext cx="289521"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211291</xdr:colOff>
      <xdr:row>65</xdr:row>
      <xdr:rowOff>130207</xdr:rowOff>
    </xdr:from>
    <xdr:to>
      <xdr:col>10</xdr:col>
      <xdr:colOff>478667</xdr:colOff>
      <xdr:row>67</xdr:row>
      <xdr:rowOff>239334</xdr:rowOff>
    </xdr:to>
    <xdr:sp macro="" textlink="">
      <xdr:nvSpPr>
        <xdr:cNvPr id="987" name="Line 3545">
          <a:extLst>
            <a:ext uri="{FF2B5EF4-FFF2-40B4-BE49-F238E27FC236}">
              <a16:creationId xmlns:a16="http://schemas.microsoft.com/office/drawing/2014/main" id="{00000000-0008-0000-0600-0000DB030000}"/>
            </a:ext>
          </a:extLst>
        </xdr:cNvPr>
        <xdr:cNvSpPr>
          <a:spLocks noChangeShapeType="1"/>
        </xdr:cNvSpPr>
      </xdr:nvSpPr>
      <xdr:spPr bwMode="auto">
        <a:xfrm>
          <a:off x="6977909" y="18430778"/>
          <a:ext cx="1077243" cy="51043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7</xdr:col>
      <xdr:colOff>390525</xdr:colOff>
      <xdr:row>67</xdr:row>
      <xdr:rowOff>381000</xdr:rowOff>
    </xdr:from>
    <xdr:to>
      <xdr:col>7</xdr:col>
      <xdr:colOff>581025</xdr:colOff>
      <xdr:row>67</xdr:row>
      <xdr:rowOff>600075</xdr:rowOff>
    </xdr:to>
    <xdr:pic>
      <xdr:nvPicPr>
        <xdr:cNvPr id="988" name="Picture 3546">
          <a:extLst>
            <a:ext uri="{FF2B5EF4-FFF2-40B4-BE49-F238E27FC236}">
              <a16:creationId xmlns:a16="http://schemas.microsoft.com/office/drawing/2014/main" id="{00000000-0008-0000-0600-0000DC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392634" y="19034125"/>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285750</xdr:colOff>
      <xdr:row>67</xdr:row>
      <xdr:rowOff>9525</xdr:rowOff>
    </xdr:from>
    <xdr:to>
      <xdr:col>8</xdr:col>
      <xdr:colOff>504825</xdr:colOff>
      <xdr:row>67</xdr:row>
      <xdr:rowOff>371475</xdr:rowOff>
    </xdr:to>
    <xdr:pic>
      <xdr:nvPicPr>
        <xdr:cNvPr id="989" name="Picture 3547">
          <a:extLst>
            <a:ext uri="{FF2B5EF4-FFF2-40B4-BE49-F238E27FC236}">
              <a16:creationId xmlns:a16="http://schemas.microsoft.com/office/drawing/2014/main" id="{00000000-0008-0000-0600-0000DD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2101453" y="18662650"/>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438150</xdr:colOff>
      <xdr:row>67</xdr:row>
      <xdr:rowOff>628650</xdr:rowOff>
    </xdr:from>
    <xdr:to>
      <xdr:col>6</xdr:col>
      <xdr:colOff>742950</xdr:colOff>
      <xdr:row>67</xdr:row>
      <xdr:rowOff>885825</xdr:rowOff>
    </xdr:to>
    <xdr:pic>
      <xdr:nvPicPr>
        <xdr:cNvPr id="990" name="Picture 3548">
          <a:extLst>
            <a:ext uri="{FF2B5EF4-FFF2-40B4-BE49-F238E27FC236}">
              <a16:creationId xmlns:a16="http://schemas.microsoft.com/office/drawing/2014/main" id="{00000000-0008-0000-0600-0000DE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626666" y="1928177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600075</xdr:colOff>
      <xdr:row>66</xdr:row>
      <xdr:rowOff>95250</xdr:rowOff>
    </xdr:from>
    <xdr:to>
      <xdr:col>9</xdr:col>
      <xdr:colOff>55562</xdr:colOff>
      <xdr:row>67</xdr:row>
      <xdr:rowOff>152400</xdr:rowOff>
    </xdr:to>
    <xdr:pic>
      <xdr:nvPicPr>
        <xdr:cNvPr id="991" name="Picture 3549">
          <a:extLst>
            <a:ext uri="{FF2B5EF4-FFF2-40B4-BE49-F238E27FC236}">
              <a16:creationId xmlns:a16="http://schemas.microsoft.com/office/drawing/2014/main" id="{00000000-0008-0000-0600-0000DF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2415778" y="18549938"/>
          <a:ext cx="308769" cy="255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647700</xdr:colOff>
      <xdr:row>67</xdr:row>
      <xdr:rowOff>619125</xdr:rowOff>
    </xdr:from>
    <xdr:to>
      <xdr:col>9</xdr:col>
      <xdr:colOff>55562</xdr:colOff>
      <xdr:row>67</xdr:row>
      <xdr:rowOff>866775</xdr:rowOff>
    </xdr:to>
    <xdr:pic>
      <xdr:nvPicPr>
        <xdr:cNvPr id="992" name="Picture 3550">
          <a:extLst>
            <a:ext uri="{FF2B5EF4-FFF2-40B4-BE49-F238E27FC236}">
              <a16:creationId xmlns:a16="http://schemas.microsoft.com/office/drawing/2014/main" id="{00000000-0008-0000-0600-0000E0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69353" t="43413" r="26607" b="50723"/>
        <a:stretch>
          <a:fillRect/>
        </a:stretch>
      </xdr:blipFill>
      <xdr:spPr bwMode="auto">
        <a:xfrm>
          <a:off x="2463403" y="19272250"/>
          <a:ext cx="261144"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723900</xdr:colOff>
      <xdr:row>67</xdr:row>
      <xdr:rowOff>190500</xdr:rowOff>
    </xdr:from>
    <xdr:to>
      <xdr:col>8</xdr:col>
      <xdr:colOff>47626</xdr:colOff>
      <xdr:row>67</xdr:row>
      <xdr:rowOff>457200</xdr:rowOff>
    </xdr:to>
    <xdr:pic>
      <xdr:nvPicPr>
        <xdr:cNvPr id="993" name="Picture 3551">
          <a:extLst>
            <a:ext uri="{FF2B5EF4-FFF2-40B4-BE49-F238E27FC236}">
              <a16:creationId xmlns:a16="http://schemas.microsoft.com/office/drawing/2014/main" id="{00000000-0008-0000-0600-0000E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41209" t="59906" r="57022" b="35060"/>
        <a:stretch>
          <a:fillRect/>
        </a:stretch>
      </xdr:blipFill>
      <xdr:spPr bwMode="auto">
        <a:xfrm>
          <a:off x="1726009" y="18843625"/>
          <a:ext cx="137319"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47625</xdr:colOff>
      <xdr:row>67</xdr:row>
      <xdr:rowOff>752475</xdr:rowOff>
    </xdr:from>
    <xdr:to>
      <xdr:col>6</xdr:col>
      <xdr:colOff>238125</xdr:colOff>
      <xdr:row>67</xdr:row>
      <xdr:rowOff>847725</xdr:rowOff>
    </xdr:to>
    <xdr:sp macro="" textlink="">
      <xdr:nvSpPr>
        <xdr:cNvPr id="994" name="Line 3579">
          <a:extLst>
            <a:ext uri="{FF2B5EF4-FFF2-40B4-BE49-F238E27FC236}">
              <a16:creationId xmlns:a16="http://schemas.microsoft.com/office/drawing/2014/main" id="{00000000-0008-0000-0600-0000E2030000}"/>
            </a:ext>
          </a:extLst>
        </xdr:cNvPr>
        <xdr:cNvSpPr>
          <a:spLocks noChangeShapeType="1"/>
        </xdr:cNvSpPr>
      </xdr:nvSpPr>
      <xdr:spPr bwMode="auto">
        <a:xfrm flipH="1">
          <a:off x="236141" y="19405600"/>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67</xdr:row>
      <xdr:rowOff>857250</xdr:rowOff>
    </xdr:from>
    <xdr:to>
      <xdr:col>6</xdr:col>
      <xdr:colOff>400050</xdr:colOff>
      <xdr:row>67</xdr:row>
      <xdr:rowOff>1009650</xdr:rowOff>
    </xdr:to>
    <xdr:sp macro="" textlink="">
      <xdr:nvSpPr>
        <xdr:cNvPr id="995" name="Line 3580">
          <a:extLst>
            <a:ext uri="{FF2B5EF4-FFF2-40B4-BE49-F238E27FC236}">
              <a16:creationId xmlns:a16="http://schemas.microsoft.com/office/drawing/2014/main" id="{00000000-0008-0000-0600-0000E3030000}"/>
            </a:ext>
          </a:extLst>
        </xdr:cNvPr>
        <xdr:cNvSpPr>
          <a:spLocks noChangeShapeType="1"/>
        </xdr:cNvSpPr>
      </xdr:nvSpPr>
      <xdr:spPr bwMode="auto">
        <a:xfrm>
          <a:off x="245666" y="19510375"/>
          <a:ext cx="342900" cy="152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6</xdr:col>
      <xdr:colOff>76200</xdr:colOff>
      <xdr:row>67</xdr:row>
      <xdr:rowOff>742950</xdr:rowOff>
    </xdr:from>
    <xdr:to>
      <xdr:col>6</xdr:col>
      <xdr:colOff>457200</xdr:colOff>
      <xdr:row>67</xdr:row>
      <xdr:rowOff>971550</xdr:rowOff>
    </xdr:to>
    <xdr:pic>
      <xdr:nvPicPr>
        <xdr:cNvPr id="996" name="Picture 3581">
          <a:extLst>
            <a:ext uri="{FF2B5EF4-FFF2-40B4-BE49-F238E27FC236}">
              <a16:creationId xmlns:a16="http://schemas.microsoft.com/office/drawing/2014/main" id="{00000000-0008-0000-0600-0000E4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084558">
          <a:off x="264716" y="19396075"/>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400050</xdr:colOff>
      <xdr:row>67</xdr:row>
      <xdr:rowOff>904875</xdr:rowOff>
    </xdr:from>
    <xdr:to>
      <xdr:col>6</xdr:col>
      <xdr:colOff>590550</xdr:colOff>
      <xdr:row>67</xdr:row>
      <xdr:rowOff>1000125</xdr:rowOff>
    </xdr:to>
    <xdr:sp macro="" textlink="">
      <xdr:nvSpPr>
        <xdr:cNvPr id="997" name="Line 3582">
          <a:extLst>
            <a:ext uri="{FF2B5EF4-FFF2-40B4-BE49-F238E27FC236}">
              <a16:creationId xmlns:a16="http://schemas.microsoft.com/office/drawing/2014/main" id="{00000000-0008-0000-0600-0000E5030000}"/>
            </a:ext>
          </a:extLst>
        </xdr:cNvPr>
        <xdr:cNvSpPr>
          <a:spLocks noChangeShapeType="1"/>
        </xdr:cNvSpPr>
      </xdr:nvSpPr>
      <xdr:spPr bwMode="auto">
        <a:xfrm flipH="1">
          <a:off x="588566" y="19558000"/>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371475</xdr:colOff>
      <xdr:row>66</xdr:row>
      <xdr:rowOff>57150</xdr:rowOff>
    </xdr:from>
    <xdr:to>
      <xdr:col>8</xdr:col>
      <xdr:colOff>600075</xdr:colOff>
      <xdr:row>66</xdr:row>
      <xdr:rowOff>152400</xdr:rowOff>
    </xdr:to>
    <xdr:sp macro="" textlink="">
      <xdr:nvSpPr>
        <xdr:cNvPr id="998" name="Line 3530">
          <a:extLst>
            <a:ext uri="{FF2B5EF4-FFF2-40B4-BE49-F238E27FC236}">
              <a16:creationId xmlns:a16="http://schemas.microsoft.com/office/drawing/2014/main" id="{00000000-0008-0000-0600-0000E6030000}"/>
            </a:ext>
          </a:extLst>
        </xdr:cNvPr>
        <xdr:cNvSpPr>
          <a:spLocks noChangeShapeType="1"/>
        </xdr:cNvSpPr>
      </xdr:nvSpPr>
      <xdr:spPr bwMode="auto">
        <a:xfrm flipV="1">
          <a:off x="2187178" y="18511838"/>
          <a:ext cx="22860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892</xdr:colOff>
      <xdr:row>66</xdr:row>
      <xdr:rowOff>138223</xdr:rowOff>
    </xdr:from>
    <xdr:to>
      <xdr:col>10</xdr:col>
      <xdr:colOff>63331</xdr:colOff>
      <xdr:row>67</xdr:row>
      <xdr:rowOff>71548</xdr:rowOff>
    </xdr:to>
    <xdr:pic>
      <xdr:nvPicPr>
        <xdr:cNvPr id="999" name="Picture 454">
          <a:extLst>
            <a:ext uri="{FF2B5EF4-FFF2-40B4-BE49-F238E27FC236}">
              <a16:creationId xmlns:a16="http://schemas.microsoft.com/office/drawing/2014/main" id="{00000000-0008-0000-0600-0000E7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512350">
          <a:off x="6767510" y="18639448"/>
          <a:ext cx="872306" cy="133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66675</xdr:colOff>
      <xdr:row>67</xdr:row>
      <xdr:rowOff>228600</xdr:rowOff>
    </xdr:from>
    <xdr:to>
      <xdr:col>3</xdr:col>
      <xdr:colOff>285750</xdr:colOff>
      <xdr:row>67</xdr:row>
      <xdr:rowOff>228600</xdr:rowOff>
    </xdr:to>
    <xdr:pic>
      <xdr:nvPicPr>
        <xdr:cNvPr id="1041" name="Picture 3588">
          <a:extLst>
            <a:ext uri="{FF2B5EF4-FFF2-40B4-BE49-F238E27FC236}">
              <a16:creationId xmlns:a16="http://schemas.microsoft.com/office/drawing/2014/main" id="{00000000-0008-0000-0600-00001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47449" t="43864" r="49133" b="47566"/>
        <a:stretch>
          <a:fillRect/>
        </a:stretch>
      </xdr:blipFill>
      <xdr:spPr bwMode="auto">
        <a:xfrm>
          <a:off x="11774488" y="18881725"/>
          <a:ext cx="219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171450</xdr:colOff>
      <xdr:row>66</xdr:row>
      <xdr:rowOff>66675</xdr:rowOff>
    </xdr:from>
    <xdr:to>
      <xdr:col>15</xdr:col>
      <xdr:colOff>236537</xdr:colOff>
      <xdr:row>68</xdr:row>
      <xdr:rowOff>409576</xdr:rowOff>
    </xdr:to>
    <xdr:pic>
      <xdr:nvPicPr>
        <xdr:cNvPr id="1120" name="Рисунок 533">
          <a:extLst>
            <a:ext uri="{FF2B5EF4-FFF2-40B4-BE49-F238E27FC236}">
              <a16:creationId xmlns:a16="http://schemas.microsoft.com/office/drawing/2014/main" id="{00000000-0008-0000-0600-000060040000}"/>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l="4520" t="9819" r="11726" b="10858"/>
        <a:stretch>
          <a:fillRect/>
        </a:stretch>
      </xdr:blipFill>
      <xdr:spPr bwMode="auto">
        <a:xfrm>
          <a:off x="9374065" y="18562271"/>
          <a:ext cx="2551357" cy="16568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66675</xdr:colOff>
      <xdr:row>67</xdr:row>
      <xdr:rowOff>228600</xdr:rowOff>
    </xdr:from>
    <xdr:to>
      <xdr:col>14</xdr:col>
      <xdr:colOff>285750</xdr:colOff>
      <xdr:row>67</xdr:row>
      <xdr:rowOff>228600</xdr:rowOff>
    </xdr:to>
    <xdr:pic>
      <xdr:nvPicPr>
        <xdr:cNvPr id="1121" name="Picture 3588">
          <a:extLst>
            <a:ext uri="{FF2B5EF4-FFF2-40B4-BE49-F238E27FC236}">
              <a16:creationId xmlns:a16="http://schemas.microsoft.com/office/drawing/2014/main" id="{00000000-0008-0000-0600-00006104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l="47449" t="43864" r="49133" b="47566"/>
        <a:stretch>
          <a:fillRect/>
        </a:stretch>
      </xdr:blipFill>
      <xdr:spPr bwMode="auto">
        <a:xfrm>
          <a:off x="1882378" y="18881725"/>
          <a:ext cx="2190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754673</xdr:colOff>
      <xdr:row>67</xdr:row>
      <xdr:rowOff>591039</xdr:rowOff>
    </xdr:from>
    <xdr:to>
      <xdr:col>12</xdr:col>
      <xdr:colOff>185616</xdr:colOff>
      <xdr:row>67</xdr:row>
      <xdr:rowOff>719016</xdr:rowOff>
    </xdr:to>
    <xdr:sp macro="" textlink="">
      <xdr:nvSpPr>
        <xdr:cNvPr id="1122" name="Line 3552">
          <a:extLst>
            <a:ext uri="{FF2B5EF4-FFF2-40B4-BE49-F238E27FC236}">
              <a16:creationId xmlns:a16="http://schemas.microsoft.com/office/drawing/2014/main" id="{00000000-0008-0000-0600-000062040000}"/>
            </a:ext>
          </a:extLst>
        </xdr:cNvPr>
        <xdr:cNvSpPr>
          <a:spLocks noChangeShapeType="1"/>
        </xdr:cNvSpPr>
      </xdr:nvSpPr>
      <xdr:spPr bwMode="auto">
        <a:xfrm>
          <a:off x="9146442" y="19286904"/>
          <a:ext cx="241789" cy="12797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303090</xdr:colOff>
      <xdr:row>66</xdr:row>
      <xdr:rowOff>169008</xdr:rowOff>
    </xdr:from>
    <xdr:to>
      <xdr:col>14</xdr:col>
      <xdr:colOff>207840</xdr:colOff>
      <xdr:row>67</xdr:row>
      <xdr:rowOff>273783</xdr:rowOff>
    </xdr:to>
    <xdr:sp macro="" textlink="">
      <xdr:nvSpPr>
        <xdr:cNvPr id="1123" name="Line 3554">
          <a:extLst>
            <a:ext uri="{FF2B5EF4-FFF2-40B4-BE49-F238E27FC236}">
              <a16:creationId xmlns:a16="http://schemas.microsoft.com/office/drawing/2014/main" id="{00000000-0008-0000-0600-000063040000}"/>
            </a:ext>
          </a:extLst>
        </xdr:cNvPr>
        <xdr:cNvSpPr>
          <a:spLocks noChangeShapeType="1"/>
        </xdr:cNvSpPr>
      </xdr:nvSpPr>
      <xdr:spPr bwMode="auto">
        <a:xfrm flipV="1">
          <a:off x="10362955" y="18664604"/>
          <a:ext cx="715597" cy="30504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797907</xdr:colOff>
      <xdr:row>65</xdr:row>
      <xdr:rowOff>135063</xdr:rowOff>
    </xdr:from>
    <xdr:to>
      <xdr:col>14</xdr:col>
      <xdr:colOff>282336</xdr:colOff>
      <xdr:row>67</xdr:row>
      <xdr:rowOff>582738</xdr:rowOff>
    </xdr:to>
    <xdr:sp macro="" textlink="">
      <xdr:nvSpPr>
        <xdr:cNvPr id="1124" name="Line 3555">
          <a:extLst>
            <a:ext uri="{FF2B5EF4-FFF2-40B4-BE49-F238E27FC236}">
              <a16:creationId xmlns:a16="http://schemas.microsoft.com/office/drawing/2014/main" id="{00000000-0008-0000-0600-000064040000}"/>
            </a:ext>
          </a:extLst>
        </xdr:cNvPr>
        <xdr:cNvSpPr>
          <a:spLocks noChangeShapeType="1"/>
        </xdr:cNvSpPr>
      </xdr:nvSpPr>
      <xdr:spPr bwMode="auto">
        <a:xfrm flipV="1">
          <a:off x="9189676" y="18430390"/>
          <a:ext cx="1963372" cy="848213"/>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728298</xdr:colOff>
      <xdr:row>67</xdr:row>
      <xdr:rowOff>695568</xdr:rowOff>
    </xdr:from>
    <xdr:to>
      <xdr:col>15</xdr:col>
      <xdr:colOff>261175</xdr:colOff>
      <xdr:row>67</xdr:row>
      <xdr:rowOff>952743</xdr:rowOff>
    </xdr:to>
    <xdr:pic>
      <xdr:nvPicPr>
        <xdr:cNvPr id="1125" name="Picture 3556">
          <a:extLst>
            <a:ext uri="{FF2B5EF4-FFF2-40B4-BE49-F238E27FC236}">
              <a16:creationId xmlns:a16="http://schemas.microsoft.com/office/drawing/2014/main" id="{00000000-0008-0000-0600-000065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3807">
          <a:off x="11599010" y="19391433"/>
          <a:ext cx="3510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47625</xdr:colOff>
      <xdr:row>67</xdr:row>
      <xdr:rowOff>523875</xdr:rowOff>
    </xdr:from>
    <xdr:to>
      <xdr:col>12</xdr:col>
      <xdr:colOff>409575</xdr:colOff>
      <xdr:row>67</xdr:row>
      <xdr:rowOff>714375</xdr:rowOff>
    </xdr:to>
    <xdr:pic>
      <xdr:nvPicPr>
        <xdr:cNvPr id="1126" name="Picture 3557">
          <a:extLst>
            <a:ext uri="{FF2B5EF4-FFF2-40B4-BE49-F238E27FC236}">
              <a16:creationId xmlns:a16="http://schemas.microsoft.com/office/drawing/2014/main" id="{00000000-0008-0000-0600-000066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15429">
          <a:off x="236141" y="19177000"/>
          <a:ext cx="36195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198810</xdr:colOff>
      <xdr:row>67</xdr:row>
      <xdr:rowOff>223959</xdr:rowOff>
    </xdr:from>
    <xdr:to>
      <xdr:col>13</xdr:col>
      <xdr:colOff>332160</xdr:colOff>
      <xdr:row>67</xdr:row>
      <xdr:rowOff>300159</xdr:rowOff>
    </xdr:to>
    <xdr:sp macro="" textlink="">
      <xdr:nvSpPr>
        <xdr:cNvPr id="1127" name="Line 3558">
          <a:extLst>
            <a:ext uri="{FF2B5EF4-FFF2-40B4-BE49-F238E27FC236}">
              <a16:creationId xmlns:a16="http://schemas.microsoft.com/office/drawing/2014/main" id="{00000000-0008-0000-0600-000067040000}"/>
            </a:ext>
          </a:extLst>
        </xdr:cNvPr>
        <xdr:cNvSpPr>
          <a:spLocks noChangeShapeType="1"/>
        </xdr:cNvSpPr>
      </xdr:nvSpPr>
      <xdr:spPr bwMode="auto">
        <a:xfrm>
          <a:off x="10258675" y="18919824"/>
          <a:ext cx="13335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409576</xdr:colOff>
      <xdr:row>67</xdr:row>
      <xdr:rowOff>280865</xdr:rowOff>
    </xdr:from>
    <xdr:to>
      <xdr:col>13</xdr:col>
      <xdr:colOff>266212</xdr:colOff>
      <xdr:row>67</xdr:row>
      <xdr:rowOff>600074</xdr:rowOff>
    </xdr:to>
    <xdr:sp macro="" textlink="">
      <xdr:nvSpPr>
        <xdr:cNvPr id="1128" name="Line 3559">
          <a:extLst>
            <a:ext uri="{FF2B5EF4-FFF2-40B4-BE49-F238E27FC236}">
              <a16:creationId xmlns:a16="http://schemas.microsoft.com/office/drawing/2014/main" id="{00000000-0008-0000-0600-000068040000}"/>
            </a:ext>
          </a:extLst>
        </xdr:cNvPr>
        <xdr:cNvSpPr>
          <a:spLocks noChangeShapeType="1"/>
        </xdr:cNvSpPr>
      </xdr:nvSpPr>
      <xdr:spPr bwMode="auto">
        <a:xfrm flipV="1">
          <a:off x="9612191" y="18976730"/>
          <a:ext cx="713886" cy="31920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171450</xdr:colOff>
      <xdr:row>67</xdr:row>
      <xdr:rowOff>600075</xdr:rowOff>
    </xdr:from>
    <xdr:to>
      <xdr:col>12</xdr:col>
      <xdr:colOff>400050</xdr:colOff>
      <xdr:row>67</xdr:row>
      <xdr:rowOff>695325</xdr:rowOff>
    </xdr:to>
    <xdr:sp macro="" textlink="">
      <xdr:nvSpPr>
        <xdr:cNvPr id="1129" name="Line 3560">
          <a:extLst>
            <a:ext uri="{FF2B5EF4-FFF2-40B4-BE49-F238E27FC236}">
              <a16:creationId xmlns:a16="http://schemas.microsoft.com/office/drawing/2014/main" id="{00000000-0008-0000-0600-000069040000}"/>
            </a:ext>
          </a:extLst>
        </xdr:cNvPr>
        <xdr:cNvSpPr>
          <a:spLocks noChangeShapeType="1"/>
        </xdr:cNvSpPr>
      </xdr:nvSpPr>
      <xdr:spPr bwMode="auto">
        <a:xfrm flipV="1">
          <a:off x="359966" y="19253200"/>
          <a:ext cx="22860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152400</xdr:colOff>
      <xdr:row>65</xdr:row>
      <xdr:rowOff>180975</xdr:rowOff>
    </xdr:from>
    <xdr:to>
      <xdr:col>14</xdr:col>
      <xdr:colOff>514350</xdr:colOff>
      <xdr:row>66</xdr:row>
      <xdr:rowOff>171450</xdr:rowOff>
    </xdr:to>
    <xdr:pic>
      <xdr:nvPicPr>
        <xdr:cNvPr id="1130" name="Picture 3561">
          <a:extLst>
            <a:ext uri="{FF2B5EF4-FFF2-40B4-BE49-F238E27FC236}">
              <a16:creationId xmlns:a16="http://schemas.microsoft.com/office/drawing/2014/main" id="{00000000-0008-0000-0600-00006A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515429">
          <a:off x="1968103" y="18437225"/>
          <a:ext cx="361950" cy="188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333375</xdr:colOff>
      <xdr:row>67</xdr:row>
      <xdr:rowOff>561975</xdr:rowOff>
    </xdr:from>
    <xdr:to>
      <xdr:col>12</xdr:col>
      <xdr:colOff>428625</xdr:colOff>
      <xdr:row>67</xdr:row>
      <xdr:rowOff>609600</xdr:rowOff>
    </xdr:to>
    <xdr:sp macro="" textlink="">
      <xdr:nvSpPr>
        <xdr:cNvPr id="1131" name="Line 3562">
          <a:extLst>
            <a:ext uri="{FF2B5EF4-FFF2-40B4-BE49-F238E27FC236}">
              <a16:creationId xmlns:a16="http://schemas.microsoft.com/office/drawing/2014/main" id="{00000000-0008-0000-0600-00006B040000}"/>
            </a:ext>
          </a:extLst>
        </xdr:cNvPr>
        <xdr:cNvSpPr>
          <a:spLocks noChangeShapeType="1"/>
        </xdr:cNvSpPr>
      </xdr:nvSpPr>
      <xdr:spPr bwMode="auto">
        <a:xfrm>
          <a:off x="521891" y="19215100"/>
          <a:ext cx="95250"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12</xdr:col>
      <xdr:colOff>585909</xdr:colOff>
      <xdr:row>67</xdr:row>
      <xdr:rowOff>280866</xdr:rowOff>
    </xdr:from>
    <xdr:to>
      <xdr:col>13</xdr:col>
      <xdr:colOff>98547</xdr:colOff>
      <xdr:row>67</xdr:row>
      <xdr:rowOff>538041</xdr:rowOff>
    </xdr:to>
    <xdr:pic>
      <xdr:nvPicPr>
        <xdr:cNvPr id="1132" name="Picture 3563">
          <a:extLst>
            <a:ext uri="{FF2B5EF4-FFF2-40B4-BE49-F238E27FC236}">
              <a16:creationId xmlns:a16="http://schemas.microsoft.com/office/drawing/2014/main" id="{00000000-0008-0000-0600-00006C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3807">
          <a:off x="9788524" y="18976731"/>
          <a:ext cx="369888"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146544</xdr:colOff>
      <xdr:row>66</xdr:row>
      <xdr:rowOff>104532</xdr:rowOff>
    </xdr:from>
    <xdr:to>
      <xdr:col>14</xdr:col>
      <xdr:colOff>279894</xdr:colOff>
      <xdr:row>66</xdr:row>
      <xdr:rowOff>180732</xdr:rowOff>
    </xdr:to>
    <xdr:sp macro="" textlink="">
      <xdr:nvSpPr>
        <xdr:cNvPr id="1133" name="Line 3564">
          <a:extLst>
            <a:ext uri="{FF2B5EF4-FFF2-40B4-BE49-F238E27FC236}">
              <a16:creationId xmlns:a16="http://schemas.microsoft.com/office/drawing/2014/main" id="{00000000-0008-0000-0600-00006D040000}"/>
            </a:ext>
          </a:extLst>
        </xdr:cNvPr>
        <xdr:cNvSpPr>
          <a:spLocks noChangeShapeType="1"/>
        </xdr:cNvSpPr>
      </xdr:nvSpPr>
      <xdr:spPr bwMode="auto">
        <a:xfrm>
          <a:off x="11017256" y="18600128"/>
          <a:ext cx="13335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253756</xdr:colOff>
      <xdr:row>66</xdr:row>
      <xdr:rowOff>64233</xdr:rowOff>
    </xdr:from>
    <xdr:to>
      <xdr:col>14</xdr:col>
      <xdr:colOff>482356</xdr:colOff>
      <xdr:row>66</xdr:row>
      <xdr:rowOff>159483</xdr:rowOff>
    </xdr:to>
    <xdr:sp macro="" textlink="">
      <xdr:nvSpPr>
        <xdr:cNvPr id="1134" name="Line 3565">
          <a:extLst>
            <a:ext uri="{FF2B5EF4-FFF2-40B4-BE49-F238E27FC236}">
              <a16:creationId xmlns:a16="http://schemas.microsoft.com/office/drawing/2014/main" id="{00000000-0008-0000-0600-00006E040000}"/>
            </a:ext>
          </a:extLst>
        </xdr:cNvPr>
        <xdr:cNvSpPr>
          <a:spLocks noChangeShapeType="1"/>
        </xdr:cNvSpPr>
      </xdr:nvSpPr>
      <xdr:spPr bwMode="auto">
        <a:xfrm flipV="1">
          <a:off x="11124468" y="18559829"/>
          <a:ext cx="228600"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761754</xdr:colOff>
      <xdr:row>66</xdr:row>
      <xdr:rowOff>179753</xdr:rowOff>
    </xdr:from>
    <xdr:to>
      <xdr:col>13</xdr:col>
      <xdr:colOff>255342</xdr:colOff>
      <xdr:row>67</xdr:row>
      <xdr:rowOff>169984</xdr:rowOff>
    </xdr:to>
    <xdr:pic>
      <xdr:nvPicPr>
        <xdr:cNvPr id="1135" name="Picture 3566">
          <a:extLst>
            <a:ext uri="{FF2B5EF4-FFF2-40B4-BE49-F238E27FC236}">
              <a16:creationId xmlns:a16="http://schemas.microsoft.com/office/drawing/2014/main" id="{00000000-0008-0000-0600-00006F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66440" t="42461" r="25893" b="51459"/>
        <a:stretch>
          <a:fillRect/>
        </a:stretch>
      </xdr:blipFill>
      <xdr:spPr bwMode="auto">
        <a:xfrm rot="-1319818">
          <a:off x="9964369" y="18675349"/>
          <a:ext cx="350838"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549030</xdr:colOff>
      <xdr:row>65</xdr:row>
      <xdr:rowOff>53731</xdr:rowOff>
    </xdr:from>
    <xdr:to>
      <xdr:col>15</xdr:col>
      <xdr:colOff>192941</xdr:colOff>
      <xdr:row>66</xdr:row>
      <xdr:rowOff>75955</xdr:rowOff>
    </xdr:to>
    <xdr:sp macro="" textlink="">
      <xdr:nvSpPr>
        <xdr:cNvPr id="1136" name="Line 3567">
          <a:extLst>
            <a:ext uri="{FF2B5EF4-FFF2-40B4-BE49-F238E27FC236}">
              <a16:creationId xmlns:a16="http://schemas.microsoft.com/office/drawing/2014/main" id="{00000000-0008-0000-0600-000070040000}"/>
            </a:ext>
          </a:extLst>
        </xdr:cNvPr>
        <xdr:cNvSpPr>
          <a:spLocks noChangeShapeType="1"/>
        </xdr:cNvSpPr>
      </xdr:nvSpPr>
      <xdr:spPr bwMode="auto">
        <a:xfrm flipH="1">
          <a:off x="11419742" y="18349058"/>
          <a:ext cx="462084" cy="22249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807180</xdr:colOff>
      <xdr:row>67</xdr:row>
      <xdr:rowOff>190500</xdr:rowOff>
    </xdr:from>
    <xdr:to>
      <xdr:col>15</xdr:col>
      <xdr:colOff>632556</xdr:colOff>
      <xdr:row>67</xdr:row>
      <xdr:rowOff>504825</xdr:rowOff>
    </xdr:to>
    <xdr:sp macro="" textlink="">
      <xdr:nvSpPr>
        <xdr:cNvPr id="1137" name="Line 3568">
          <a:extLst>
            <a:ext uri="{FF2B5EF4-FFF2-40B4-BE49-F238E27FC236}">
              <a16:creationId xmlns:a16="http://schemas.microsoft.com/office/drawing/2014/main" id="{00000000-0008-0000-0600-000071040000}"/>
            </a:ext>
          </a:extLst>
        </xdr:cNvPr>
        <xdr:cNvSpPr>
          <a:spLocks noChangeShapeType="1"/>
        </xdr:cNvSpPr>
      </xdr:nvSpPr>
      <xdr:spPr bwMode="auto">
        <a:xfrm flipH="1">
          <a:off x="11677892" y="18886365"/>
          <a:ext cx="643549" cy="3143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239344</xdr:colOff>
      <xdr:row>67</xdr:row>
      <xdr:rowOff>119673</xdr:rowOff>
    </xdr:from>
    <xdr:to>
      <xdr:col>16</xdr:col>
      <xdr:colOff>400537</xdr:colOff>
      <xdr:row>67</xdr:row>
      <xdr:rowOff>613020</xdr:rowOff>
    </xdr:to>
    <xdr:sp macro="" textlink="">
      <xdr:nvSpPr>
        <xdr:cNvPr id="1138" name="Line 3569">
          <a:extLst>
            <a:ext uri="{FF2B5EF4-FFF2-40B4-BE49-F238E27FC236}">
              <a16:creationId xmlns:a16="http://schemas.microsoft.com/office/drawing/2014/main" id="{00000000-0008-0000-0600-000072040000}"/>
            </a:ext>
          </a:extLst>
        </xdr:cNvPr>
        <xdr:cNvSpPr>
          <a:spLocks noChangeShapeType="1"/>
        </xdr:cNvSpPr>
      </xdr:nvSpPr>
      <xdr:spPr bwMode="auto">
        <a:xfrm flipH="1">
          <a:off x="11928229" y="18815538"/>
          <a:ext cx="972039" cy="49334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631092</xdr:colOff>
      <xdr:row>66</xdr:row>
      <xdr:rowOff>46653</xdr:rowOff>
    </xdr:from>
    <xdr:to>
      <xdr:col>15</xdr:col>
      <xdr:colOff>578827</xdr:colOff>
      <xdr:row>67</xdr:row>
      <xdr:rowOff>183173</xdr:rowOff>
    </xdr:to>
    <xdr:sp macro="" textlink="">
      <xdr:nvSpPr>
        <xdr:cNvPr id="1139" name="Line 3570">
          <a:extLst>
            <a:ext uri="{FF2B5EF4-FFF2-40B4-BE49-F238E27FC236}">
              <a16:creationId xmlns:a16="http://schemas.microsoft.com/office/drawing/2014/main" id="{00000000-0008-0000-0600-000073040000}"/>
            </a:ext>
          </a:extLst>
        </xdr:cNvPr>
        <xdr:cNvSpPr>
          <a:spLocks noChangeShapeType="1"/>
        </xdr:cNvSpPr>
      </xdr:nvSpPr>
      <xdr:spPr bwMode="auto">
        <a:xfrm>
          <a:off x="11501804" y="18542249"/>
          <a:ext cx="765908" cy="33678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180975</xdr:colOff>
      <xdr:row>67</xdr:row>
      <xdr:rowOff>428625</xdr:rowOff>
    </xdr:from>
    <xdr:to>
      <xdr:col>15</xdr:col>
      <xdr:colOff>419100</xdr:colOff>
      <xdr:row>67</xdr:row>
      <xdr:rowOff>523875</xdr:rowOff>
    </xdr:to>
    <xdr:sp macro="" textlink="">
      <xdr:nvSpPr>
        <xdr:cNvPr id="1140" name="Line 3572">
          <a:extLst>
            <a:ext uri="{FF2B5EF4-FFF2-40B4-BE49-F238E27FC236}">
              <a16:creationId xmlns:a16="http://schemas.microsoft.com/office/drawing/2014/main" id="{00000000-0008-0000-0600-000074040000}"/>
            </a:ext>
          </a:extLst>
        </xdr:cNvPr>
        <xdr:cNvSpPr>
          <a:spLocks noChangeShapeType="1"/>
        </xdr:cNvSpPr>
      </xdr:nvSpPr>
      <xdr:spPr bwMode="auto">
        <a:xfrm>
          <a:off x="2810272" y="19081750"/>
          <a:ext cx="238125" cy="952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15</xdr:col>
      <xdr:colOff>219075</xdr:colOff>
      <xdr:row>67</xdr:row>
      <xdr:rowOff>371475</xdr:rowOff>
    </xdr:from>
    <xdr:to>
      <xdr:col>15</xdr:col>
      <xdr:colOff>542925</xdr:colOff>
      <xdr:row>67</xdr:row>
      <xdr:rowOff>533400</xdr:rowOff>
    </xdr:to>
    <xdr:pic>
      <xdr:nvPicPr>
        <xdr:cNvPr id="1141" name="Picture 3573">
          <a:extLst>
            <a:ext uri="{FF2B5EF4-FFF2-40B4-BE49-F238E27FC236}">
              <a16:creationId xmlns:a16="http://schemas.microsoft.com/office/drawing/2014/main" id="{00000000-0008-0000-0600-000075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849" t="50392" r="53290" b="43732"/>
        <a:stretch>
          <a:fillRect/>
        </a:stretch>
      </xdr:blipFill>
      <xdr:spPr bwMode="auto">
        <a:xfrm rot="1672376">
          <a:off x="2848372" y="19024600"/>
          <a:ext cx="3238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159971</xdr:colOff>
      <xdr:row>65</xdr:row>
      <xdr:rowOff>100133</xdr:rowOff>
    </xdr:from>
    <xdr:to>
      <xdr:col>16</xdr:col>
      <xdr:colOff>322384</xdr:colOff>
      <xdr:row>67</xdr:row>
      <xdr:rowOff>134326</xdr:rowOff>
    </xdr:to>
    <xdr:sp macro="" textlink="">
      <xdr:nvSpPr>
        <xdr:cNvPr id="1142" name="Line 3574">
          <a:extLst>
            <a:ext uri="{FF2B5EF4-FFF2-40B4-BE49-F238E27FC236}">
              <a16:creationId xmlns:a16="http://schemas.microsoft.com/office/drawing/2014/main" id="{00000000-0008-0000-0600-000076040000}"/>
            </a:ext>
          </a:extLst>
        </xdr:cNvPr>
        <xdr:cNvSpPr>
          <a:spLocks noChangeShapeType="1"/>
        </xdr:cNvSpPr>
      </xdr:nvSpPr>
      <xdr:spPr bwMode="auto">
        <a:xfrm>
          <a:off x="11848856" y="18395460"/>
          <a:ext cx="973259" cy="43473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251805</xdr:colOff>
      <xdr:row>67</xdr:row>
      <xdr:rowOff>633534</xdr:rowOff>
    </xdr:from>
    <xdr:to>
      <xdr:col>15</xdr:col>
      <xdr:colOff>423255</xdr:colOff>
      <xdr:row>67</xdr:row>
      <xdr:rowOff>719259</xdr:rowOff>
    </xdr:to>
    <xdr:sp macro="" textlink="">
      <xdr:nvSpPr>
        <xdr:cNvPr id="1143" name="Line 3576">
          <a:extLst>
            <a:ext uri="{FF2B5EF4-FFF2-40B4-BE49-F238E27FC236}">
              <a16:creationId xmlns:a16="http://schemas.microsoft.com/office/drawing/2014/main" id="{00000000-0008-0000-0600-000077040000}"/>
            </a:ext>
          </a:extLst>
        </xdr:cNvPr>
        <xdr:cNvSpPr>
          <a:spLocks noChangeShapeType="1"/>
        </xdr:cNvSpPr>
      </xdr:nvSpPr>
      <xdr:spPr bwMode="auto">
        <a:xfrm flipH="1" flipV="1">
          <a:off x="11940690" y="19329399"/>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304314</xdr:colOff>
      <xdr:row>67</xdr:row>
      <xdr:rowOff>962511</xdr:rowOff>
    </xdr:from>
    <xdr:to>
      <xdr:col>14</xdr:col>
      <xdr:colOff>475764</xdr:colOff>
      <xdr:row>67</xdr:row>
      <xdr:rowOff>1048236</xdr:rowOff>
    </xdr:to>
    <xdr:sp macro="" textlink="">
      <xdr:nvSpPr>
        <xdr:cNvPr id="1144" name="Line 3577">
          <a:extLst>
            <a:ext uri="{FF2B5EF4-FFF2-40B4-BE49-F238E27FC236}">
              <a16:creationId xmlns:a16="http://schemas.microsoft.com/office/drawing/2014/main" id="{00000000-0008-0000-0600-000078040000}"/>
            </a:ext>
          </a:extLst>
        </xdr:cNvPr>
        <xdr:cNvSpPr>
          <a:spLocks noChangeShapeType="1"/>
        </xdr:cNvSpPr>
      </xdr:nvSpPr>
      <xdr:spPr bwMode="auto">
        <a:xfrm flipH="1" flipV="1">
          <a:off x="11175026" y="19658376"/>
          <a:ext cx="17145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497499</xdr:colOff>
      <xdr:row>67</xdr:row>
      <xdr:rowOff>743436</xdr:rowOff>
    </xdr:from>
    <xdr:to>
      <xdr:col>15</xdr:col>
      <xdr:colOff>421299</xdr:colOff>
      <xdr:row>67</xdr:row>
      <xdr:rowOff>1038711</xdr:rowOff>
    </xdr:to>
    <xdr:sp macro="" textlink="">
      <xdr:nvSpPr>
        <xdr:cNvPr id="1145" name="Line 3578">
          <a:extLst>
            <a:ext uri="{FF2B5EF4-FFF2-40B4-BE49-F238E27FC236}">
              <a16:creationId xmlns:a16="http://schemas.microsoft.com/office/drawing/2014/main" id="{00000000-0008-0000-0600-000079040000}"/>
            </a:ext>
          </a:extLst>
        </xdr:cNvPr>
        <xdr:cNvSpPr>
          <a:spLocks noChangeShapeType="1"/>
        </xdr:cNvSpPr>
      </xdr:nvSpPr>
      <xdr:spPr bwMode="auto">
        <a:xfrm flipV="1">
          <a:off x="11368211" y="19439301"/>
          <a:ext cx="741973" cy="295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19050</xdr:colOff>
      <xdr:row>67</xdr:row>
      <xdr:rowOff>714375</xdr:rowOff>
    </xdr:from>
    <xdr:to>
      <xdr:col>12</xdr:col>
      <xdr:colOff>400050</xdr:colOff>
      <xdr:row>67</xdr:row>
      <xdr:rowOff>942975</xdr:rowOff>
    </xdr:to>
    <xdr:pic>
      <xdr:nvPicPr>
        <xdr:cNvPr id="1146" name="Picture 3584">
          <a:extLst>
            <a:ext uri="{FF2B5EF4-FFF2-40B4-BE49-F238E27FC236}">
              <a16:creationId xmlns:a16="http://schemas.microsoft.com/office/drawing/2014/main" id="{00000000-0008-0000-0600-00007A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084558">
          <a:off x="207566" y="19367500"/>
          <a:ext cx="3810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342900</xdr:colOff>
      <xdr:row>67</xdr:row>
      <xdr:rowOff>876300</xdr:rowOff>
    </xdr:from>
    <xdr:to>
      <xdr:col>12</xdr:col>
      <xdr:colOff>533400</xdr:colOff>
      <xdr:row>67</xdr:row>
      <xdr:rowOff>971550</xdr:rowOff>
    </xdr:to>
    <xdr:sp macro="" textlink="">
      <xdr:nvSpPr>
        <xdr:cNvPr id="1147" name="Line 3585">
          <a:extLst>
            <a:ext uri="{FF2B5EF4-FFF2-40B4-BE49-F238E27FC236}">
              <a16:creationId xmlns:a16="http://schemas.microsoft.com/office/drawing/2014/main" id="{00000000-0008-0000-0600-00007B040000}"/>
            </a:ext>
          </a:extLst>
        </xdr:cNvPr>
        <xdr:cNvSpPr>
          <a:spLocks noChangeShapeType="1"/>
        </xdr:cNvSpPr>
      </xdr:nvSpPr>
      <xdr:spPr bwMode="auto">
        <a:xfrm flipH="1">
          <a:off x="531416" y="19529425"/>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67</xdr:row>
      <xdr:rowOff>828675</xdr:rowOff>
    </xdr:from>
    <xdr:to>
      <xdr:col>12</xdr:col>
      <xdr:colOff>333375</xdr:colOff>
      <xdr:row>67</xdr:row>
      <xdr:rowOff>971550</xdr:rowOff>
    </xdr:to>
    <xdr:sp macro="" textlink="">
      <xdr:nvSpPr>
        <xdr:cNvPr id="1148" name="Line 3586">
          <a:extLst>
            <a:ext uri="{FF2B5EF4-FFF2-40B4-BE49-F238E27FC236}">
              <a16:creationId xmlns:a16="http://schemas.microsoft.com/office/drawing/2014/main" id="{00000000-0008-0000-0600-00007C040000}"/>
            </a:ext>
          </a:extLst>
        </xdr:cNvPr>
        <xdr:cNvSpPr>
          <a:spLocks noChangeShapeType="1"/>
        </xdr:cNvSpPr>
      </xdr:nvSpPr>
      <xdr:spPr bwMode="auto">
        <a:xfrm>
          <a:off x="198041" y="19481800"/>
          <a:ext cx="32385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13</xdr:col>
      <xdr:colOff>323850</xdr:colOff>
      <xdr:row>67</xdr:row>
      <xdr:rowOff>390525</xdr:rowOff>
    </xdr:from>
    <xdr:to>
      <xdr:col>13</xdr:col>
      <xdr:colOff>514350</xdr:colOff>
      <xdr:row>67</xdr:row>
      <xdr:rowOff>609600</xdr:rowOff>
    </xdr:to>
    <xdr:pic>
      <xdr:nvPicPr>
        <xdr:cNvPr id="1149" name="Picture 3587">
          <a:extLst>
            <a:ext uri="{FF2B5EF4-FFF2-40B4-BE49-F238E27FC236}">
              <a16:creationId xmlns:a16="http://schemas.microsoft.com/office/drawing/2014/main" id="{00000000-0008-0000-0600-00007D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325959" y="1904365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19050</xdr:colOff>
      <xdr:row>67</xdr:row>
      <xdr:rowOff>152400</xdr:rowOff>
    </xdr:from>
    <xdr:to>
      <xdr:col>14</xdr:col>
      <xdr:colOff>238125</xdr:colOff>
      <xdr:row>67</xdr:row>
      <xdr:rowOff>514350</xdr:rowOff>
    </xdr:to>
    <xdr:pic>
      <xdr:nvPicPr>
        <xdr:cNvPr id="1150" name="Picture 3588">
          <a:extLst>
            <a:ext uri="{FF2B5EF4-FFF2-40B4-BE49-F238E27FC236}">
              <a16:creationId xmlns:a16="http://schemas.microsoft.com/office/drawing/2014/main" id="{00000000-0008-0000-0600-00007E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47449" t="43864" r="49133" b="47566"/>
        <a:stretch>
          <a:fillRect/>
        </a:stretch>
      </xdr:blipFill>
      <xdr:spPr bwMode="auto">
        <a:xfrm>
          <a:off x="1834753" y="18805525"/>
          <a:ext cx="21907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352425</xdr:colOff>
      <xdr:row>67</xdr:row>
      <xdr:rowOff>609600</xdr:rowOff>
    </xdr:from>
    <xdr:to>
      <xdr:col>12</xdr:col>
      <xdr:colOff>657225</xdr:colOff>
      <xdr:row>67</xdr:row>
      <xdr:rowOff>866775</xdr:rowOff>
    </xdr:to>
    <xdr:pic>
      <xdr:nvPicPr>
        <xdr:cNvPr id="1151" name="Picture 3589">
          <a:extLst>
            <a:ext uri="{FF2B5EF4-FFF2-40B4-BE49-F238E27FC236}">
              <a16:creationId xmlns:a16="http://schemas.microsoft.com/office/drawing/2014/main" id="{00000000-0008-0000-0600-00007F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540941" y="19262725"/>
          <a:ext cx="30480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495300</xdr:colOff>
      <xdr:row>66</xdr:row>
      <xdr:rowOff>88167</xdr:rowOff>
    </xdr:from>
    <xdr:to>
      <xdr:col>14</xdr:col>
      <xdr:colOff>800100</xdr:colOff>
      <xdr:row>67</xdr:row>
      <xdr:rowOff>145317</xdr:rowOff>
    </xdr:to>
    <xdr:pic>
      <xdr:nvPicPr>
        <xdr:cNvPr id="1152" name="Picture 3590">
          <a:extLst>
            <a:ext uri="{FF2B5EF4-FFF2-40B4-BE49-F238E27FC236}">
              <a16:creationId xmlns:a16="http://schemas.microsoft.com/office/drawing/2014/main" id="{00000000-0008-0000-0600-000080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59256" t="43864" r="35928" b="50497"/>
        <a:stretch>
          <a:fillRect/>
        </a:stretch>
      </xdr:blipFill>
      <xdr:spPr bwMode="auto">
        <a:xfrm>
          <a:off x="11366012" y="18583763"/>
          <a:ext cx="304800" cy="2574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276225</xdr:colOff>
      <xdr:row>67</xdr:row>
      <xdr:rowOff>657225</xdr:rowOff>
    </xdr:from>
    <xdr:to>
      <xdr:col>14</xdr:col>
      <xdr:colOff>533400</xdr:colOff>
      <xdr:row>67</xdr:row>
      <xdr:rowOff>904875</xdr:rowOff>
    </xdr:to>
    <xdr:pic>
      <xdr:nvPicPr>
        <xdr:cNvPr id="1153" name="Picture 3591">
          <a:extLst>
            <a:ext uri="{FF2B5EF4-FFF2-40B4-BE49-F238E27FC236}">
              <a16:creationId xmlns:a16="http://schemas.microsoft.com/office/drawing/2014/main" id="{00000000-0008-0000-0600-000081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69353" t="43413" r="26607" b="50723"/>
        <a:stretch>
          <a:fillRect/>
        </a:stretch>
      </xdr:blipFill>
      <xdr:spPr bwMode="auto">
        <a:xfrm>
          <a:off x="2091928" y="19310350"/>
          <a:ext cx="2571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638175</xdr:colOff>
      <xdr:row>67</xdr:row>
      <xdr:rowOff>514350</xdr:rowOff>
    </xdr:from>
    <xdr:to>
      <xdr:col>15</xdr:col>
      <xdr:colOff>66277</xdr:colOff>
      <xdr:row>67</xdr:row>
      <xdr:rowOff>762000</xdr:rowOff>
    </xdr:to>
    <xdr:pic>
      <xdr:nvPicPr>
        <xdr:cNvPr id="1154" name="Picture 3592">
          <a:extLst>
            <a:ext uri="{FF2B5EF4-FFF2-40B4-BE49-F238E27FC236}">
              <a16:creationId xmlns:a16="http://schemas.microsoft.com/office/drawing/2014/main" id="{00000000-0008-0000-0600-000082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69353" t="43413" r="26607" b="50723"/>
        <a:stretch>
          <a:fillRect/>
        </a:stretch>
      </xdr:blipFill>
      <xdr:spPr bwMode="auto">
        <a:xfrm>
          <a:off x="2453878" y="19167475"/>
          <a:ext cx="251618"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533400</xdr:colOff>
      <xdr:row>66</xdr:row>
      <xdr:rowOff>152400</xdr:rowOff>
    </xdr:from>
    <xdr:to>
      <xdr:col>14</xdr:col>
      <xdr:colOff>76597</xdr:colOff>
      <xdr:row>67</xdr:row>
      <xdr:rowOff>209550</xdr:rowOff>
    </xdr:to>
    <xdr:pic>
      <xdr:nvPicPr>
        <xdr:cNvPr id="1155" name="Picture 3563">
          <a:extLst>
            <a:ext uri="{FF2B5EF4-FFF2-40B4-BE49-F238E27FC236}">
              <a16:creationId xmlns:a16="http://schemas.microsoft.com/office/drawing/2014/main" id="{00000000-0008-0000-0600-000083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3807">
          <a:off x="1535509" y="18607088"/>
          <a:ext cx="356791" cy="2555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244230</xdr:colOff>
      <xdr:row>65</xdr:row>
      <xdr:rowOff>105019</xdr:rowOff>
    </xdr:from>
    <xdr:to>
      <xdr:col>14</xdr:col>
      <xdr:colOff>523146</xdr:colOff>
      <xdr:row>66</xdr:row>
      <xdr:rowOff>73758</xdr:rowOff>
    </xdr:to>
    <xdr:sp macro="" textlink="">
      <xdr:nvSpPr>
        <xdr:cNvPr id="1156" name="Line 3576">
          <a:extLst>
            <a:ext uri="{FF2B5EF4-FFF2-40B4-BE49-F238E27FC236}">
              <a16:creationId xmlns:a16="http://schemas.microsoft.com/office/drawing/2014/main" id="{00000000-0008-0000-0600-000084040000}"/>
            </a:ext>
          </a:extLst>
        </xdr:cNvPr>
        <xdr:cNvSpPr>
          <a:spLocks noChangeShapeType="1"/>
        </xdr:cNvSpPr>
      </xdr:nvSpPr>
      <xdr:spPr bwMode="auto">
        <a:xfrm flipH="1" flipV="1">
          <a:off x="11114942" y="18400346"/>
          <a:ext cx="278916" cy="16900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67</xdr:row>
      <xdr:rowOff>733425</xdr:rowOff>
    </xdr:from>
    <xdr:to>
      <xdr:col>12</xdr:col>
      <xdr:colOff>190500</xdr:colOff>
      <xdr:row>67</xdr:row>
      <xdr:rowOff>828675</xdr:rowOff>
    </xdr:to>
    <xdr:sp macro="" textlink="">
      <xdr:nvSpPr>
        <xdr:cNvPr id="1157" name="Line 3585">
          <a:extLst>
            <a:ext uri="{FF2B5EF4-FFF2-40B4-BE49-F238E27FC236}">
              <a16:creationId xmlns:a16="http://schemas.microsoft.com/office/drawing/2014/main" id="{00000000-0008-0000-0600-000085040000}"/>
            </a:ext>
          </a:extLst>
        </xdr:cNvPr>
        <xdr:cNvSpPr>
          <a:spLocks noChangeShapeType="1"/>
        </xdr:cNvSpPr>
      </xdr:nvSpPr>
      <xdr:spPr bwMode="auto">
        <a:xfrm flipH="1">
          <a:off x="188516" y="19386550"/>
          <a:ext cx="190500"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15</xdr:col>
      <xdr:colOff>269876</xdr:colOff>
      <xdr:row>65</xdr:row>
      <xdr:rowOff>170472</xdr:rowOff>
    </xdr:from>
    <xdr:to>
      <xdr:col>16</xdr:col>
      <xdr:colOff>308190</xdr:colOff>
      <xdr:row>66</xdr:row>
      <xdr:rowOff>103553</xdr:rowOff>
    </xdr:to>
    <xdr:pic>
      <xdr:nvPicPr>
        <xdr:cNvPr id="1158" name="Picture 630">
          <a:extLst>
            <a:ext uri="{FF2B5EF4-FFF2-40B4-BE49-F238E27FC236}">
              <a16:creationId xmlns:a16="http://schemas.microsoft.com/office/drawing/2014/main" id="{00000000-0008-0000-0600-000086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50099" r="32083" b="43976"/>
        <a:stretch>
          <a:fillRect/>
        </a:stretch>
      </xdr:blipFill>
      <xdr:spPr bwMode="auto">
        <a:xfrm rot="1347756">
          <a:off x="11958761" y="18465799"/>
          <a:ext cx="849160" cy="133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741471</xdr:colOff>
      <xdr:row>66</xdr:row>
      <xdr:rowOff>102402</xdr:rowOff>
    </xdr:from>
    <xdr:to>
      <xdr:col>15</xdr:col>
      <xdr:colOff>685008</xdr:colOff>
      <xdr:row>67</xdr:row>
      <xdr:rowOff>35727</xdr:rowOff>
    </xdr:to>
    <xdr:pic>
      <xdr:nvPicPr>
        <xdr:cNvPr id="1159" name="Picture 454">
          <a:extLst>
            <a:ext uri="{FF2B5EF4-FFF2-40B4-BE49-F238E27FC236}">
              <a16:creationId xmlns:a16="http://schemas.microsoft.com/office/drawing/2014/main" id="{00000000-0008-0000-0600-000087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11612183" y="18597998"/>
          <a:ext cx="761710" cy="1335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638667</xdr:colOff>
      <xdr:row>69</xdr:row>
      <xdr:rowOff>79319</xdr:rowOff>
    </xdr:from>
    <xdr:to>
      <xdr:col>4</xdr:col>
      <xdr:colOff>829167</xdr:colOff>
      <xdr:row>69</xdr:row>
      <xdr:rowOff>155519</xdr:rowOff>
    </xdr:to>
    <xdr:sp macro="" textlink="">
      <xdr:nvSpPr>
        <xdr:cNvPr id="1160" name="Line 3345">
          <a:extLst>
            <a:ext uri="{FF2B5EF4-FFF2-40B4-BE49-F238E27FC236}">
              <a16:creationId xmlns:a16="http://schemas.microsoft.com/office/drawing/2014/main" id="{00000000-0008-0000-0600-000088040000}"/>
            </a:ext>
          </a:extLst>
        </xdr:cNvPr>
        <xdr:cNvSpPr>
          <a:spLocks noChangeShapeType="1"/>
        </xdr:cNvSpPr>
      </xdr:nvSpPr>
      <xdr:spPr bwMode="auto">
        <a:xfrm flipH="1" flipV="1">
          <a:off x="3253936" y="20730504"/>
          <a:ext cx="19050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291497</xdr:colOff>
      <xdr:row>69</xdr:row>
      <xdr:rowOff>171942</xdr:rowOff>
    </xdr:from>
    <xdr:to>
      <xdr:col>4</xdr:col>
      <xdr:colOff>823748</xdr:colOff>
      <xdr:row>71</xdr:row>
      <xdr:rowOff>20528</xdr:rowOff>
    </xdr:to>
    <xdr:sp macro="" textlink="">
      <xdr:nvSpPr>
        <xdr:cNvPr id="1161" name="Line 3347">
          <a:extLst>
            <a:ext uri="{FF2B5EF4-FFF2-40B4-BE49-F238E27FC236}">
              <a16:creationId xmlns:a16="http://schemas.microsoft.com/office/drawing/2014/main" id="{00000000-0008-0000-0600-000089040000}"/>
            </a:ext>
          </a:extLst>
        </xdr:cNvPr>
        <xdr:cNvSpPr>
          <a:spLocks noChangeShapeType="1"/>
        </xdr:cNvSpPr>
      </xdr:nvSpPr>
      <xdr:spPr bwMode="auto">
        <a:xfrm flipV="1">
          <a:off x="2906766" y="20823127"/>
          <a:ext cx="532251" cy="25093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41537</xdr:colOff>
      <xdr:row>70</xdr:row>
      <xdr:rowOff>119393</xdr:rowOff>
    </xdr:from>
    <xdr:to>
      <xdr:col>4</xdr:col>
      <xdr:colOff>258653</xdr:colOff>
      <xdr:row>71</xdr:row>
      <xdr:rowOff>16422</xdr:rowOff>
    </xdr:to>
    <xdr:sp macro="" textlink="">
      <xdr:nvSpPr>
        <xdr:cNvPr id="1162" name="Line 3348">
          <a:extLst>
            <a:ext uri="{FF2B5EF4-FFF2-40B4-BE49-F238E27FC236}">
              <a16:creationId xmlns:a16="http://schemas.microsoft.com/office/drawing/2014/main" id="{00000000-0008-0000-0600-00008A040000}"/>
            </a:ext>
          </a:extLst>
        </xdr:cNvPr>
        <xdr:cNvSpPr>
          <a:spLocks noChangeShapeType="1"/>
        </xdr:cNvSpPr>
      </xdr:nvSpPr>
      <xdr:spPr bwMode="auto">
        <a:xfrm flipH="1" flipV="1">
          <a:off x="2656806" y="20971753"/>
          <a:ext cx="217116" cy="9820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239888</xdr:colOff>
      <xdr:row>69</xdr:row>
      <xdr:rowOff>113797</xdr:rowOff>
    </xdr:from>
    <xdr:to>
      <xdr:col>4</xdr:col>
      <xdr:colOff>676861</xdr:colOff>
      <xdr:row>70</xdr:row>
      <xdr:rowOff>176125</xdr:rowOff>
    </xdr:to>
    <xdr:pic>
      <xdr:nvPicPr>
        <xdr:cNvPr id="1163" name="Picture 3349">
          <a:extLst>
            <a:ext uri="{FF2B5EF4-FFF2-40B4-BE49-F238E27FC236}">
              <a16:creationId xmlns:a16="http://schemas.microsoft.com/office/drawing/2014/main" id="{00000000-0008-0000-0600-00008B04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8458" t="58507" r="53680" b="35339"/>
        <a:stretch>
          <a:fillRect/>
        </a:stretch>
      </xdr:blipFill>
      <xdr:spPr bwMode="auto">
        <a:xfrm rot="-1413454">
          <a:off x="2855157" y="20764982"/>
          <a:ext cx="436973" cy="2635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165376</xdr:colOff>
      <xdr:row>68</xdr:row>
      <xdr:rowOff>240918</xdr:rowOff>
    </xdr:from>
    <xdr:to>
      <xdr:col>3</xdr:col>
      <xdr:colOff>270151</xdr:colOff>
      <xdr:row>68</xdr:row>
      <xdr:rowOff>288543</xdr:rowOff>
    </xdr:to>
    <xdr:sp macro="" textlink="">
      <xdr:nvSpPr>
        <xdr:cNvPr id="1164" name="Line 3350">
          <a:extLst>
            <a:ext uri="{FF2B5EF4-FFF2-40B4-BE49-F238E27FC236}">
              <a16:creationId xmlns:a16="http://schemas.microsoft.com/office/drawing/2014/main" id="{00000000-0008-0000-0600-00008C040000}"/>
            </a:ext>
          </a:extLst>
        </xdr:cNvPr>
        <xdr:cNvSpPr>
          <a:spLocks noChangeShapeType="1"/>
        </xdr:cNvSpPr>
      </xdr:nvSpPr>
      <xdr:spPr bwMode="auto">
        <a:xfrm flipH="1">
          <a:off x="1971842" y="20112039"/>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630459</xdr:colOff>
      <xdr:row>69</xdr:row>
      <xdr:rowOff>3286</xdr:rowOff>
    </xdr:from>
    <xdr:to>
      <xdr:col>4</xdr:col>
      <xdr:colOff>735234</xdr:colOff>
      <xdr:row>69</xdr:row>
      <xdr:rowOff>50911</xdr:rowOff>
    </xdr:to>
    <xdr:sp macro="" textlink="">
      <xdr:nvSpPr>
        <xdr:cNvPr id="1165" name="Line 3351">
          <a:extLst>
            <a:ext uri="{FF2B5EF4-FFF2-40B4-BE49-F238E27FC236}">
              <a16:creationId xmlns:a16="http://schemas.microsoft.com/office/drawing/2014/main" id="{00000000-0008-0000-0600-00008D040000}"/>
            </a:ext>
          </a:extLst>
        </xdr:cNvPr>
        <xdr:cNvSpPr>
          <a:spLocks noChangeShapeType="1"/>
        </xdr:cNvSpPr>
      </xdr:nvSpPr>
      <xdr:spPr bwMode="auto">
        <a:xfrm flipH="1">
          <a:off x="3245728" y="20654471"/>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250440</xdr:colOff>
      <xdr:row>68</xdr:row>
      <xdr:rowOff>266864</xdr:rowOff>
    </xdr:from>
    <xdr:to>
      <xdr:col>4</xdr:col>
      <xdr:colOff>685636</xdr:colOff>
      <xdr:row>69</xdr:row>
      <xdr:rowOff>8212</xdr:rowOff>
    </xdr:to>
    <xdr:sp macro="" textlink="">
      <xdr:nvSpPr>
        <xdr:cNvPr id="1166" name="Line 3352">
          <a:extLst>
            <a:ext uri="{FF2B5EF4-FFF2-40B4-BE49-F238E27FC236}">
              <a16:creationId xmlns:a16="http://schemas.microsoft.com/office/drawing/2014/main" id="{00000000-0008-0000-0600-00008E040000}"/>
            </a:ext>
          </a:extLst>
        </xdr:cNvPr>
        <xdr:cNvSpPr>
          <a:spLocks noChangeShapeType="1"/>
        </xdr:cNvSpPr>
      </xdr:nvSpPr>
      <xdr:spPr bwMode="auto">
        <a:xfrm>
          <a:off x="2056906" y="20137985"/>
          <a:ext cx="1243999" cy="52141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776840</xdr:colOff>
      <xdr:row>68</xdr:row>
      <xdr:rowOff>364946</xdr:rowOff>
    </xdr:from>
    <xdr:to>
      <xdr:col>4</xdr:col>
      <xdr:colOff>410530</xdr:colOff>
      <xdr:row>68</xdr:row>
      <xdr:rowOff>679149</xdr:rowOff>
    </xdr:to>
    <xdr:pic>
      <xdr:nvPicPr>
        <xdr:cNvPr id="1167" name="Picture 3353">
          <a:extLst>
            <a:ext uri="{FF2B5EF4-FFF2-40B4-BE49-F238E27FC236}">
              <a16:creationId xmlns:a16="http://schemas.microsoft.com/office/drawing/2014/main" id="{00000000-0008-0000-0600-00008F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424366">
          <a:off x="2583306" y="20236067"/>
          <a:ext cx="442493" cy="3142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11497</xdr:colOff>
      <xdr:row>68</xdr:row>
      <xdr:rowOff>231391</xdr:rowOff>
    </xdr:from>
    <xdr:to>
      <xdr:col>3</xdr:col>
      <xdr:colOff>106747</xdr:colOff>
      <xdr:row>68</xdr:row>
      <xdr:rowOff>288541</xdr:rowOff>
    </xdr:to>
    <xdr:sp macro="" textlink="">
      <xdr:nvSpPr>
        <xdr:cNvPr id="1168" name="Line 3354">
          <a:extLst>
            <a:ext uri="{FF2B5EF4-FFF2-40B4-BE49-F238E27FC236}">
              <a16:creationId xmlns:a16="http://schemas.microsoft.com/office/drawing/2014/main" id="{00000000-0008-0000-0600-000090040000}"/>
            </a:ext>
          </a:extLst>
        </xdr:cNvPr>
        <xdr:cNvSpPr>
          <a:spLocks noChangeShapeType="1"/>
        </xdr:cNvSpPr>
      </xdr:nvSpPr>
      <xdr:spPr bwMode="auto">
        <a:xfrm flipH="1" flipV="1">
          <a:off x="1817963" y="20102512"/>
          <a:ext cx="95250"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122184</xdr:colOff>
      <xdr:row>69</xdr:row>
      <xdr:rowOff>79648</xdr:rowOff>
    </xdr:from>
    <xdr:to>
      <xdr:col>1</xdr:col>
      <xdr:colOff>217434</xdr:colOff>
      <xdr:row>69</xdr:row>
      <xdr:rowOff>137947</xdr:rowOff>
    </xdr:to>
    <xdr:sp macro="" textlink="">
      <xdr:nvSpPr>
        <xdr:cNvPr id="1169" name="Line 3355">
          <a:extLst>
            <a:ext uri="{FF2B5EF4-FFF2-40B4-BE49-F238E27FC236}">
              <a16:creationId xmlns:a16="http://schemas.microsoft.com/office/drawing/2014/main" id="{00000000-0008-0000-0600-000091040000}"/>
            </a:ext>
          </a:extLst>
        </xdr:cNvPr>
        <xdr:cNvSpPr>
          <a:spLocks noChangeShapeType="1"/>
        </xdr:cNvSpPr>
      </xdr:nvSpPr>
      <xdr:spPr bwMode="auto">
        <a:xfrm flipH="1" flipV="1">
          <a:off x="311042" y="20730833"/>
          <a:ext cx="95250" cy="5829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305423</xdr:colOff>
      <xdr:row>68</xdr:row>
      <xdr:rowOff>403097</xdr:rowOff>
    </xdr:from>
    <xdr:to>
      <xdr:col>2</xdr:col>
      <xdr:colOff>699446</xdr:colOff>
      <xdr:row>68</xdr:row>
      <xdr:rowOff>584008</xdr:rowOff>
    </xdr:to>
    <xdr:pic>
      <xdr:nvPicPr>
        <xdr:cNvPr id="1170" name="Picture 504">
          <a:extLst>
            <a:ext uri="{FF2B5EF4-FFF2-40B4-BE49-F238E27FC236}">
              <a16:creationId xmlns:a16="http://schemas.microsoft.com/office/drawing/2014/main" id="{00000000-0008-0000-0600-000092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39417">
          <a:off x="494281" y="20274218"/>
          <a:ext cx="1202827" cy="180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201175</xdr:colOff>
      <xdr:row>68</xdr:row>
      <xdr:rowOff>258652</xdr:rowOff>
    </xdr:from>
    <xdr:to>
      <xdr:col>3</xdr:col>
      <xdr:colOff>27755</xdr:colOff>
      <xdr:row>69</xdr:row>
      <xdr:rowOff>90323</xdr:rowOff>
    </xdr:to>
    <xdr:sp macro="" textlink="">
      <xdr:nvSpPr>
        <xdr:cNvPr id="1171" name="Line 3356">
          <a:extLst>
            <a:ext uri="{FF2B5EF4-FFF2-40B4-BE49-F238E27FC236}">
              <a16:creationId xmlns:a16="http://schemas.microsoft.com/office/drawing/2014/main" id="{00000000-0008-0000-0600-000093040000}"/>
            </a:ext>
          </a:extLst>
        </xdr:cNvPr>
        <xdr:cNvSpPr>
          <a:spLocks noChangeShapeType="1"/>
        </xdr:cNvSpPr>
      </xdr:nvSpPr>
      <xdr:spPr bwMode="auto">
        <a:xfrm flipV="1">
          <a:off x="390033" y="20129773"/>
          <a:ext cx="1444188" cy="61173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199680</xdr:colOff>
      <xdr:row>70</xdr:row>
      <xdr:rowOff>48005</xdr:rowOff>
    </xdr:from>
    <xdr:to>
      <xdr:col>1</xdr:col>
      <xdr:colOff>626510</xdr:colOff>
      <xdr:row>71</xdr:row>
      <xdr:rowOff>78943</xdr:rowOff>
    </xdr:to>
    <xdr:pic>
      <xdr:nvPicPr>
        <xdr:cNvPr id="1172" name="Picture 3346">
          <a:extLst>
            <a:ext uri="{FF2B5EF4-FFF2-40B4-BE49-F238E27FC236}">
              <a16:creationId xmlns:a16="http://schemas.microsoft.com/office/drawing/2014/main" id="{00000000-0008-0000-0600-000094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352533">
          <a:off x="388538" y="20900365"/>
          <a:ext cx="426830" cy="2321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18721</xdr:colOff>
      <xdr:row>69</xdr:row>
      <xdr:rowOff>162417</xdr:rowOff>
    </xdr:from>
    <xdr:to>
      <xdr:col>1</xdr:col>
      <xdr:colOff>199696</xdr:colOff>
      <xdr:row>70</xdr:row>
      <xdr:rowOff>46967</xdr:rowOff>
    </xdr:to>
    <xdr:sp macro="" textlink="">
      <xdr:nvSpPr>
        <xdr:cNvPr id="1173" name="Line 3358">
          <a:extLst>
            <a:ext uri="{FF2B5EF4-FFF2-40B4-BE49-F238E27FC236}">
              <a16:creationId xmlns:a16="http://schemas.microsoft.com/office/drawing/2014/main" id="{00000000-0008-0000-0600-000095040000}"/>
            </a:ext>
          </a:extLst>
        </xdr:cNvPr>
        <xdr:cNvSpPr>
          <a:spLocks noChangeShapeType="1"/>
        </xdr:cNvSpPr>
      </xdr:nvSpPr>
      <xdr:spPr bwMode="auto">
        <a:xfrm flipH="1">
          <a:off x="207579" y="20813602"/>
          <a:ext cx="1809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670362</xdr:colOff>
      <xdr:row>71</xdr:row>
      <xdr:rowOff>36622</xdr:rowOff>
    </xdr:from>
    <xdr:to>
      <xdr:col>2</xdr:col>
      <xdr:colOff>42533</xdr:colOff>
      <xdr:row>71</xdr:row>
      <xdr:rowOff>122347</xdr:rowOff>
    </xdr:to>
    <xdr:sp macro="" textlink="">
      <xdr:nvSpPr>
        <xdr:cNvPr id="1174" name="Line 3359">
          <a:extLst>
            <a:ext uri="{FF2B5EF4-FFF2-40B4-BE49-F238E27FC236}">
              <a16:creationId xmlns:a16="http://schemas.microsoft.com/office/drawing/2014/main" id="{00000000-0008-0000-0600-000096040000}"/>
            </a:ext>
          </a:extLst>
        </xdr:cNvPr>
        <xdr:cNvSpPr>
          <a:spLocks noChangeShapeType="1"/>
        </xdr:cNvSpPr>
      </xdr:nvSpPr>
      <xdr:spPr bwMode="auto">
        <a:xfrm flipH="1">
          <a:off x="859220" y="21090156"/>
          <a:ext cx="180975"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18720</xdr:colOff>
      <xdr:row>70</xdr:row>
      <xdr:rowOff>56493</xdr:rowOff>
    </xdr:from>
    <xdr:to>
      <xdr:col>1</xdr:col>
      <xdr:colOff>640473</xdr:colOff>
      <xdr:row>71</xdr:row>
      <xdr:rowOff>127275</xdr:rowOff>
    </xdr:to>
    <xdr:sp macro="" textlink="">
      <xdr:nvSpPr>
        <xdr:cNvPr id="1175" name="Line 3360">
          <a:extLst>
            <a:ext uri="{FF2B5EF4-FFF2-40B4-BE49-F238E27FC236}">
              <a16:creationId xmlns:a16="http://schemas.microsoft.com/office/drawing/2014/main" id="{00000000-0008-0000-0600-000097040000}"/>
            </a:ext>
          </a:extLst>
        </xdr:cNvPr>
        <xdr:cNvSpPr>
          <a:spLocks noChangeShapeType="1"/>
        </xdr:cNvSpPr>
      </xdr:nvSpPr>
      <xdr:spPr bwMode="auto">
        <a:xfrm>
          <a:off x="207578" y="20908853"/>
          <a:ext cx="621753" cy="27195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9525</xdr:colOff>
      <xdr:row>68</xdr:row>
      <xdr:rowOff>466725</xdr:rowOff>
    </xdr:from>
    <xdr:to>
      <xdr:col>3</xdr:col>
      <xdr:colOff>200025</xdr:colOff>
      <xdr:row>68</xdr:row>
      <xdr:rowOff>685800</xdr:rowOff>
    </xdr:to>
    <xdr:pic>
      <xdr:nvPicPr>
        <xdr:cNvPr id="1176" name="Picture 3343">
          <a:extLst>
            <a:ext uri="{FF2B5EF4-FFF2-40B4-BE49-F238E27FC236}">
              <a16:creationId xmlns:a16="http://schemas.microsoft.com/office/drawing/2014/main" id="{00000000-0008-0000-0600-000098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819275" y="20307300"/>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622126</xdr:colOff>
      <xdr:row>48</xdr:row>
      <xdr:rowOff>165709</xdr:rowOff>
    </xdr:from>
    <xdr:to>
      <xdr:col>3</xdr:col>
      <xdr:colOff>3654</xdr:colOff>
      <xdr:row>49</xdr:row>
      <xdr:rowOff>126044</xdr:rowOff>
    </xdr:to>
    <xdr:pic>
      <xdr:nvPicPr>
        <xdr:cNvPr id="1177" name="Picture 3343">
          <a:extLst>
            <a:ext uri="{FF2B5EF4-FFF2-40B4-BE49-F238E27FC236}">
              <a16:creationId xmlns:a16="http://schemas.microsoft.com/office/drawing/2014/main" id="{00000000-0008-0000-0600-00009904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36107" t="43864" r="60786" b="51175"/>
        <a:stretch>
          <a:fillRect/>
        </a:stretch>
      </xdr:blipFill>
      <xdr:spPr bwMode="auto">
        <a:xfrm>
          <a:off x="1620294" y="14244442"/>
          <a:ext cx="190500" cy="2180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264221</xdr:colOff>
      <xdr:row>50</xdr:row>
      <xdr:rowOff>220118</xdr:rowOff>
    </xdr:from>
    <xdr:to>
      <xdr:col>4</xdr:col>
      <xdr:colOff>827109</xdr:colOff>
      <xdr:row>51</xdr:row>
      <xdr:rowOff>231600</xdr:rowOff>
    </xdr:to>
    <xdr:sp macro="" textlink="">
      <xdr:nvSpPr>
        <xdr:cNvPr id="1178" name="Line 3330">
          <a:extLst>
            <a:ext uri="{FF2B5EF4-FFF2-40B4-BE49-F238E27FC236}">
              <a16:creationId xmlns:a16="http://schemas.microsoft.com/office/drawing/2014/main" id="{00000000-0008-0000-0600-00009A040000}"/>
            </a:ext>
          </a:extLst>
        </xdr:cNvPr>
        <xdr:cNvSpPr>
          <a:spLocks noChangeShapeType="1"/>
        </xdr:cNvSpPr>
      </xdr:nvSpPr>
      <xdr:spPr bwMode="auto">
        <a:xfrm flipV="1">
          <a:off x="2880334" y="14814245"/>
          <a:ext cx="562888" cy="26917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618602</xdr:colOff>
      <xdr:row>50</xdr:row>
      <xdr:rowOff>122129</xdr:rowOff>
    </xdr:from>
    <xdr:to>
      <xdr:col>4</xdr:col>
      <xdr:colOff>838329</xdr:colOff>
      <xdr:row>50</xdr:row>
      <xdr:rowOff>212029</xdr:rowOff>
    </xdr:to>
    <xdr:sp macro="" textlink="">
      <xdr:nvSpPr>
        <xdr:cNvPr id="1179" name="Line 3336">
          <a:extLst>
            <a:ext uri="{FF2B5EF4-FFF2-40B4-BE49-F238E27FC236}">
              <a16:creationId xmlns:a16="http://schemas.microsoft.com/office/drawing/2014/main" id="{00000000-0008-0000-0600-00009B040000}"/>
            </a:ext>
          </a:extLst>
        </xdr:cNvPr>
        <xdr:cNvSpPr>
          <a:spLocks noChangeShapeType="1"/>
        </xdr:cNvSpPr>
      </xdr:nvSpPr>
      <xdr:spPr bwMode="auto">
        <a:xfrm flipH="1" flipV="1">
          <a:off x="3234715" y="14716256"/>
          <a:ext cx="219727" cy="899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784052</xdr:colOff>
      <xdr:row>51</xdr:row>
      <xdr:rowOff>117430</xdr:rowOff>
    </xdr:from>
    <xdr:to>
      <xdr:col>4</xdr:col>
      <xdr:colOff>254435</xdr:colOff>
      <xdr:row>51</xdr:row>
      <xdr:rowOff>241386</xdr:rowOff>
    </xdr:to>
    <xdr:sp macro="" textlink="">
      <xdr:nvSpPr>
        <xdr:cNvPr id="1180" name="Line 3337">
          <a:extLst>
            <a:ext uri="{FF2B5EF4-FFF2-40B4-BE49-F238E27FC236}">
              <a16:creationId xmlns:a16="http://schemas.microsoft.com/office/drawing/2014/main" id="{00000000-0008-0000-0600-00009C040000}"/>
            </a:ext>
          </a:extLst>
        </xdr:cNvPr>
        <xdr:cNvSpPr>
          <a:spLocks noChangeShapeType="1"/>
        </xdr:cNvSpPr>
      </xdr:nvSpPr>
      <xdr:spPr bwMode="auto">
        <a:xfrm flipH="1" flipV="1">
          <a:off x="2591192" y="14969254"/>
          <a:ext cx="279356" cy="12395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253571</xdr:colOff>
      <xdr:row>50</xdr:row>
      <xdr:rowOff>213272</xdr:rowOff>
    </xdr:from>
    <xdr:to>
      <xdr:col>4</xdr:col>
      <xdr:colOff>664031</xdr:colOff>
      <xdr:row>51</xdr:row>
      <xdr:rowOff>177445</xdr:rowOff>
    </xdr:to>
    <xdr:pic>
      <xdr:nvPicPr>
        <xdr:cNvPr id="1181" name="Picture 3338">
          <a:extLst>
            <a:ext uri="{FF2B5EF4-FFF2-40B4-BE49-F238E27FC236}">
              <a16:creationId xmlns:a16="http://schemas.microsoft.com/office/drawing/2014/main" id="{00000000-0008-0000-0600-00009D04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58614" t="29242" r="27248" b="60487"/>
        <a:stretch>
          <a:fillRect/>
        </a:stretch>
      </xdr:blipFill>
      <xdr:spPr bwMode="auto">
        <a:xfrm rot="-1309310">
          <a:off x="2869684" y="14807399"/>
          <a:ext cx="410460" cy="2218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753258</xdr:colOff>
      <xdr:row>47</xdr:row>
      <xdr:rowOff>864165</xdr:rowOff>
    </xdr:from>
    <xdr:to>
      <xdr:col>3</xdr:col>
      <xdr:colOff>49061</xdr:colOff>
      <xdr:row>47</xdr:row>
      <xdr:rowOff>911790</xdr:rowOff>
    </xdr:to>
    <xdr:sp macro="" textlink="">
      <xdr:nvSpPr>
        <xdr:cNvPr id="1182" name="Line 3328">
          <a:extLst>
            <a:ext uri="{FF2B5EF4-FFF2-40B4-BE49-F238E27FC236}">
              <a16:creationId xmlns:a16="http://schemas.microsoft.com/office/drawing/2014/main" id="{00000000-0008-0000-0600-00009E040000}"/>
            </a:ext>
          </a:extLst>
        </xdr:cNvPr>
        <xdr:cNvSpPr>
          <a:spLocks noChangeShapeType="1"/>
        </xdr:cNvSpPr>
      </xdr:nvSpPr>
      <xdr:spPr bwMode="auto">
        <a:xfrm flipH="1">
          <a:off x="1751426" y="14019756"/>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615602</xdr:colOff>
      <xdr:row>50</xdr:row>
      <xdr:rowOff>39144</xdr:rowOff>
    </xdr:from>
    <xdr:to>
      <xdr:col>4</xdr:col>
      <xdr:colOff>720377</xdr:colOff>
      <xdr:row>50</xdr:row>
      <xdr:rowOff>86769</xdr:rowOff>
    </xdr:to>
    <xdr:sp macro="" textlink="">
      <xdr:nvSpPr>
        <xdr:cNvPr id="1183" name="Line 3335">
          <a:extLst>
            <a:ext uri="{FF2B5EF4-FFF2-40B4-BE49-F238E27FC236}">
              <a16:creationId xmlns:a16="http://schemas.microsoft.com/office/drawing/2014/main" id="{00000000-0008-0000-0600-00009F040000}"/>
            </a:ext>
          </a:extLst>
        </xdr:cNvPr>
        <xdr:cNvSpPr>
          <a:spLocks noChangeShapeType="1"/>
        </xdr:cNvSpPr>
      </xdr:nvSpPr>
      <xdr:spPr bwMode="auto">
        <a:xfrm flipH="1">
          <a:off x="3231715" y="14633271"/>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220847</xdr:colOff>
      <xdr:row>48</xdr:row>
      <xdr:rowOff>135252</xdr:rowOff>
    </xdr:from>
    <xdr:to>
      <xdr:col>4</xdr:col>
      <xdr:colOff>616066</xdr:colOff>
      <xdr:row>49</xdr:row>
      <xdr:rowOff>51620</xdr:rowOff>
    </xdr:to>
    <xdr:pic>
      <xdr:nvPicPr>
        <xdr:cNvPr id="1184" name="Picture 454">
          <a:extLst>
            <a:ext uri="{FF2B5EF4-FFF2-40B4-BE49-F238E27FC236}">
              <a16:creationId xmlns:a16="http://schemas.microsoft.com/office/drawing/2014/main" id="{00000000-0008-0000-0600-0000A004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0910" t="40471" r="30855" b="53604"/>
        <a:stretch>
          <a:fillRect/>
        </a:stretch>
      </xdr:blipFill>
      <xdr:spPr bwMode="auto">
        <a:xfrm rot="1347756">
          <a:off x="2027987" y="14213985"/>
          <a:ext cx="1204192" cy="1740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600205</xdr:colOff>
      <xdr:row>47</xdr:row>
      <xdr:rowOff>870950</xdr:rowOff>
    </xdr:from>
    <xdr:to>
      <xdr:col>2</xdr:col>
      <xdr:colOff>705372</xdr:colOff>
      <xdr:row>47</xdr:row>
      <xdr:rowOff>921576</xdr:rowOff>
    </xdr:to>
    <xdr:sp macro="" textlink="">
      <xdr:nvSpPr>
        <xdr:cNvPr id="1185" name="Line 3331">
          <a:extLst>
            <a:ext uri="{FF2B5EF4-FFF2-40B4-BE49-F238E27FC236}">
              <a16:creationId xmlns:a16="http://schemas.microsoft.com/office/drawing/2014/main" id="{00000000-0008-0000-0600-0000A1040000}"/>
            </a:ext>
          </a:extLst>
        </xdr:cNvPr>
        <xdr:cNvSpPr>
          <a:spLocks noChangeShapeType="1"/>
        </xdr:cNvSpPr>
      </xdr:nvSpPr>
      <xdr:spPr bwMode="auto">
        <a:xfrm flipH="1" flipV="1">
          <a:off x="1598373" y="14026541"/>
          <a:ext cx="105167" cy="50626"/>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150442</xdr:colOff>
      <xdr:row>49</xdr:row>
      <xdr:rowOff>227426</xdr:rowOff>
    </xdr:from>
    <xdr:to>
      <xdr:col>1</xdr:col>
      <xdr:colOff>245692</xdr:colOff>
      <xdr:row>50</xdr:row>
      <xdr:rowOff>16310</xdr:rowOff>
    </xdr:to>
    <xdr:sp macro="" textlink="">
      <xdr:nvSpPr>
        <xdr:cNvPr id="1186" name="Line 3332">
          <a:extLst>
            <a:ext uri="{FF2B5EF4-FFF2-40B4-BE49-F238E27FC236}">
              <a16:creationId xmlns:a16="http://schemas.microsoft.com/office/drawing/2014/main" id="{00000000-0008-0000-0600-0000A2040000}"/>
            </a:ext>
          </a:extLst>
        </xdr:cNvPr>
        <xdr:cNvSpPr>
          <a:spLocks noChangeShapeType="1"/>
        </xdr:cNvSpPr>
      </xdr:nvSpPr>
      <xdr:spPr bwMode="auto">
        <a:xfrm flipH="1" flipV="1">
          <a:off x="339637" y="14563856"/>
          <a:ext cx="95250" cy="4658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202242</xdr:colOff>
      <xdr:row>47</xdr:row>
      <xdr:rowOff>900308</xdr:rowOff>
    </xdr:from>
    <xdr:to>
      <xdr:col>2</xdr:col>
      <xdr:colOff>632824</xdr:colOff>
      <xdr:row>49</xdr:row>
      <xdr:rowOff>231601</xdr:rowOff>
    </xdr:to>
    <xdr:sp macro="" textlink="">
      <xdr:nvSpPr>
        <xdr:cNvPr id="1187" name="Line 3333">
          <a:extLst>
            <a:ext uri="{FF2B5EF4-FFF2-40B4-BE49-F238E27FC236}">
              <a16:creationId xmlns:a16="http://schemas.microsoft.com/office/drawing/2014/main" id="{00000000-0008-0000-0600-0000A3040000}"/>
            </a:ext>
          </a:extLst>
        </xdr:cNvPr>
        <xdr:cNvSpPr>
          <a:spLocks noChangeShapeType="1"/>
        </xdr:cNvSpPr>
      </xdr:nvSpPr>
      <xdr:spPr bwMode="auto">
        <a:xfrm flipV="1">
          <a:off x="391437" y="14055899"/>
          <a:ext cx="1239555" cy="51213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698551</xdr:colOff>
      <xdr:row>48</xdr:row>
      <xdr:rowOff>5641</xdr:rowOff>
    </xdr:from>
    <xdr:to>
      <xdr:col>2</xdr:col>
      <xdr:colOff>301579</xdr:colOff>
      <xdr:row>49</xdr:row>
      <xdr:rowOff>39495</xdr:rowOff>
    </xdr:to>
    <xdr:pic>
      <xdr:nvPicPr>
        <xdr:cNvPr id="1188" name="Picture 3334">
          <a:extLst>
            <a:ext uri="{FF2B5EF4-FFF2-40B4-BE49-F238E27FC236}">
              <a16:creationId xmlns:a16="http://schemas.microsoft.com/office/drawing/2014/main" id="{00000000-0008-0000-0600-0000A40400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l="35193" t="33551" r="55392" b="57442"/>
        <a:stretch>
          <a:fillRect/>
        </a:stretch>
      </xdr:blipFill>
      <xdr:spPr bwMode="auto">
        <a:xfrm rot="-1275634">
          <a:off x="887746" y="14084374"/>
          <a:ext cx="412001" cy="29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35882</xdr:colOff>
      <xdr:row>50</xdr:row>
      <xdr:rowOff>41623</xdr:rowOff>
    </xdr:from>
    <xdr:to>
      <xdr:col>1</xdr:col>
      <xdr:colOff>245954</xdr:colOff>
      <xdr:row>50</xdr:row>
      <xdr:rowOff>133741</xdr:rowOff>
    </xdr:to>
    <xdr:sp macro="" textlink="">
      <xdr:nvSpPr>
        <xdr:cNvPr id="1189" name="Line 3339">
          <a:extLst>
            <a:ext uri="{FF2B5EF4-FFF2-40B4-BE49-F238E27FC236}">
              <a16:creationId xmlns:a16="http://schemas.microsoft.com/office/drawing/2014/main" id="{00000000-0008-0000-0600-0000A5040000}"/>
            </a:ext>
          </a:extLst>
        </xdr:cNvPr>
        <xdr:cNvSpPr>
          <a:spLocks noChangeShapeType="1"/>
        </xdr:cNvSpPr>
      </xdr:nvSpPr>
      <xdr:spPr bwMode="auto">
        <a:xfrm flipH="1">
          <a:off x="225077" y="14635750"/>
          <a:ext cx="210072" cy="9211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567586</xdr:colOff>
      <xdr:row>51</xdr:row>
      <xdr:rowOff>11351</xdr:rowOff>
    </xdr:from>
    <xdr:to>
      <xdr:col>2</xdr:col>
      <xdr:colOff>20485</xdr:colOff>
      <xdr:row>51</xdr:row>
      <xdr:rowOff>146789</xdr:rowOff>
    </xdr:to>
    <xdr:sp macro="" textlink="">
      <xdr:nvSpPr>
        <xdr:cNvPr id="1190" name="Line 3340">
          <a:extLst>
            <a:ext uri="{FF2B5EF4-FFF2-40B4-BE49-F238E27FC236}">
              <a16:creationId xmlns:a16="http://schemas.microsoft.com/office/drawing/2014/main" id="{00000000-0008-0000-0600-0000A6040000}"/>
            </a:ext>
          </a:extLst>
        </xdr:cNvPr>
        <xdr:cNvSpPr>
          <a:spLocks noChangeShapeType="1"/>
        </xdr:cNvSpPr>
      </xdr:nvSpPr>
      <xdr:spPr bwMode="auto">
        <a:xfrm flipH="1">
          <a:off x="756781" y="14863175"/>
          <a:ext cx="261872" cy="13543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41622</xdr:colOff>
      <xdr:row>50</xdr:row>
      <xdr:rowOff>147180</xdr:rowOff>
    </xdr:from>
    <xdr:to>
      <xdr:col>1</xdr:col>
      <xdr:colOff>577371</xdr:colOff>
      <xdr:row>51</xdr:row>
      <xdr:rowOff>120692</xdr:rowOff>
    </xdr:to>
    <xdr:sp macro="" textlink="">
      <xdr:nvSpPr>
        <xdr:cNvPr id="1191" name="Line 3341">
          <a:extLst>
            <a:ext uri="{FF2B5EF4-FFF2-40B4-BE49-F238E27FC236}">
              <a16:creationId xmlns:a16="http://schemas.microsoft.com/office/drawing/2014/main" id="{00000000-0008-0000-0600-0000A7040000}"/>
            </a:ext>
          </a:extLst>
        </xdr:cNvPr>
        <xdr:cNvSpPr>
          <a:spLocks noChangeShapeType="1"/>
        </xdr:cNvSpPr>
      </xdr:nvSpPr>
      <xdr:spPr bwMode="auto">
        <a:xfrm>
          <a:off x="230817" y="14741307"/>
          <a:ext cx="535749" cy="23120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72572</xdr:colOff>
      <xdr:row>54</xdr:row>
      <xdr:rowOff>149535</xdr:rowOff>
    </xdr:from>
    <xdr:to>
      <xdr:col>20</xdr:col>
      <xdr:colOff>54430</xdr:colOff>
      <xdr:row>63</xdr:row>
      <xdr:rowOff>180862</xdr:rowOff>
    </xdr:to>
    <xdr:pic>
      <xdr:nvPicPr>
        <xdr:cNvPr id="159" name="Рисунок 158">
          <a:extLst>
            <a:ext uri="{FF2B5EF4-FFF2-40B4-BE49-F238E27FC236}">
              <a16:creationId xmlns:a16="http://schemas.microsoft.com/office/drawing/2014/main" id="{00000000-0008-0000-0700-00009F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74" t="5433" r="11782" b="937"/>
        <a:stretch/>
      </xdr:blipFill>
      <xdr:spPr bwMode="auto">
        <a:xfrm>
          <a:off x="8692697" y="15568129"/>
          <a:ext cx="5248389" cy="3769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273845</xdr:colOff>
      <xdr:row>54</xdr:row>
      <xdr:rowOff>120178</xdr:rowOff>
    </xdr:from>
    <xdr:to>
      <xdr:col>8</xdr:col>
      <xdr:colOff>71438</xdr:colOff>
      <xdr:row>60</xdr:row>
      <xdr:rowOff>166688</xdr:rowOff>
    </xdr:to>
    <xdr:pic>
      <xdr:nvPicPr>
        <xdr:cNvPr id="158" name="Рисунок 157">
          <a:extLst>
            <a:ext uri="{FF2B5EF4-FFF2-40B4-BE49-F238E27FC236}">
              <a16:creationId xmlns:a16="http://schemas.microsoft.com/office/drawing/2014/main" id="{00000000-0008-0000-0700-00009E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4580" t="13416" r="17199" b="11249"/>
        <a:stretch/>
      </xdr:blipFill>
      <xdr:spPr bwMode="auto">
        <a:xfrm>
          <a:off x="1273970" y="15657834"/>
          <a:ext cx="4702968" cy="32135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200025</xdr:colOff>
      <xdr:row>24</xdr:row>
      <xdr:rowOff>57150</xdr:rowOff>
    </xdr:from>
    <xdr:to>
      <xdr:col>18</xdr:col>
      <xdr:colOff>103647</xdr:colOff>
      <xdr:row>32</xdr:row>
      <xdr:rowOff>89805</xdr:rowOff>
    </xdr:to>
    <xdr:pic>
      <xdr:nvPicPr>
        <xdr:cNvPr id="157" name="Рисунок 156">
          <a:extLst>
            <a:ext uri="{FF2B5EF4-FFF2-40B4-BE49-F238E27FC236}">
              <a16:creationId xmlns:a16="http://schemas.microsoft.com/office/drawing/2014/main" id="{00000000-0008-0000-0700-00009D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4667" t="11757" r="31636" b="12600"/>
        <a:stretch/>
      </xdr:blipFill>
      <xdr:spPr bwMode="auto">
        <a:xfrm>
          <a:off x="8820150" y="7191375"/>
          <a:ext cx="4123197" cy="3585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381000</xdr:colOff>
      <xdr:row>6</xdr:row>
      <xdr:rowOff>161925</xdr:rowOff>
    </xdr:from>
    <xdr:to>
      <xdr:col>4</xdr:col>
      <xdr:colOff>371475</xdr:colOff>
      <xdr:row>9</xdr:row>
      <xdr:rowOff>600075</xdr:rowOff>
    </xdr:to>
    <xdr:pic>
      <xdr:nvPicPr>
        <xdr:cNvPr id="8348" name="Picture 1">
          <a:extLst>
            <a:ext uri="{FF2B5EF4-FFF2-40B4-BE49-F238E27FC236}">
              <a16:creationId xmlns:a16="http://schemas.microsoft.com/office/drawing/2014/main" id="{00000000-0008-0000-0700-00009C2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58228" t="42429" r="1828" b="15274"/>
        <a:stretch>
          <a:fillRect/>
        </a:stretch>
      </xdr:blipFill>
      <xdr:spPr bwMode="auto">
        <a:xfrm>
          <a:off x="571500" y="1695450"/>
          <a:ext cx="2419350" cy="1800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447675</xdr:colOff>
      <xdr:row>7</xdr:row>
      <xdr:rowOff>66675</xdr:rowOff>
    </xdr:from>
    <xdr:to>
      <xdr:col>8</xdr:col>
      <xdr:colOff>542925</xdr:colOff>
      <xdr:row>9</xdr:row>
      <xdr:rowOff>485775</xdr:rowOff>
    </xdr:to>
    <xdr:pic>
      <xdr:nvPicPr>
        <xdr:cNvPr id="8349" name="Picture 5">
          <a:extLst>
            <a:ext uri="{FF2B5EF4-FFF2-40B4-BE49-F238E27FC236}">
              <a16:creationId xmlns:a16="http://schemas.microsoft.com/office/drawing/2014/main" id="{00000000-0008-0000-0700-00009D2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11061" t="28981" r="20932" b="10574"/>
        <a:stretch>
          <a:fillRect/>
        </a:stretch>
      </xdr:blipFill>
      <xdr:spPr bwMode="auto">
        <a:xfrm>
          <a:off x="3924300" y="1800225"/>
          <a:ext cx="2524125" cy="1581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571500</xdr:colOff>
      <xdr:row>6</xdr:row>
      <xdr:rowOff>57150</xdr:rowOff>
    </xdr:from>
    <xdr:to>
      <xdr:col>2</xdr:col>
      <xdr:colOff>200025</xdr:colOff>
      <xdr:row>7</xdr:row>
      <xdr:rowOff>38100</xdr:rowOff>
    </xdr:to>
    <xdr:sp macro="" textlink="">
      <xdr:nvSpPr>
        <xdr:cNvPr id="8350" name="Line 172">
          <a:extLst>
            <a:ext uri="{FF2B5EF4-FFF2-40B4-BE49-F238E27FC236}">
              <a16:creationId xmlns:a16="http://schemas.microsoft.com/office/drawing/2014/main" id="{00000000-0008-0000-0700-00009E200000}"/>
            </a:ext>
          </a:extLst>
        </xdr:cNvPr>
        <xdr:cNvSpPr>
          <a:spLocks noChangeShapeType="1"/>
        </xdr:cNvSpPr>
      </xdr:nvSpPr>
      <xdr:spPr bwMode="auto">
        <a:xfrm flipV="1">
          <a:off x="762000" y="1590675"/>
          <a:ext cx="438150"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142875</xdr:colOff>
      <xdr:row>6</xdr:row>
      <xdr:rowOff>85725</xdr:rowOff>
    </xdr:from>
    <xdr:to>
      <xdr:col>4</xdr:col>
      <xdr:colOff>609600</xdr:colOff>
      <xdr:row>8</xdr:row>
      <xdr:rowOff>438150</xdr:rowOff>
    </xdr:to>
    <xdr:sp macro="" textlink="">
      <xdr:nvSpPr>
        <xdr:cNvPr id="8351" name="Line 173">
          <a:extLst>
            <a:ext uri="{FF2B5EF4-FFF2-40B4-BE49-F238E27FC236}">
              <a16:creationId xmlns:a16="http://schemas.microsoft.com/office/drawing/2014/main" id="{00000000-0008-0000-0700-00009F200000}"/>
            </a:ext>
          </a:extLst>
        </xdr:cNvPr>
        <xdr:cNvSpPr>
          <a:spLocks noChangeShapeType="1"/>
        </xdr:cNvSpPr>
      </xdr:nvSpPr>
      <xdr:spPr bwMode="auto">
        <a:xfrm>
          <a:off x="1143000" y="1619250"/>
          <a:ext cx="2085975" cy="7524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352425</xdr:colOff>
      <xdr:row>8</xdr:row>
      <xdr:rowOff>95250</xdr:rowOff>
    </xdr:from>
    <xdr:to>
      <xdr:col>1</xdr:col>
      <xdr:colOff>552450</xdr:colOff>
      <xdr:row>8</xdr:row>
      <xdr:rowOff>171450</xdr:rowOff>
    </xdr:to>
    <xdr:sp macro="" textlink="">
      <xdr:nvSpPr>
        <xdr:cNvPr id="8352" name="Line 174">
          <a:extLst>
            <a:ext uri="{FF2B5EF4-FFF2-40B4-BE49-F238E27FC236}">
              <a16:creationId xmlns:a16="http://schemas.microsoft.com/office/drawing/2014/main" id="{00000000-0008-0000-0700-0000A0200000}"/>
            </a:ext>
          </a:extLst>
        </xdr:cNvPr>
        <xdr:cNvSpPr>
          <a:spLocks noChangeShapeType="1"/>
        </xdr:cNvSpPr>
      </xdr:nvSpPr>
      <xdr:spPr bwMode="auto">
        <a:xfrm flipV="1">
          <a:off x="542925" y="2028825"/>
          <a:ext cx="200025"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85725</xdr:colOff>
      <xdr:row>7</xdr:row>
      <xdr:rowOff>47625</xdr:rowOff>
    </xdr:from>
    <xdr:to>
      <xdr:col>1</xdr:col>
      <xdr:colOff>542925</xdr:colOff>
      <xdr:row>8</xdr:row>
      <xdr:rowOff>28575</xdr:rowOff>
    </xdr:to>
    <xdr:sp macro="" textlink="">
      <xdr:nvSpPr>
        <xdr:cNvPr id="8353" name="Line 175">
          <a:extLst>
            <a:ext uri="{FF2B5EF4-FFF2-40B4-BE49-F238E27FC236}">
              <a16:creationId xmlns:a16="http://schemas.microsoft.com/office/drawing/2014/main" id="{00000000-0008-0000-0700-0000A1200000}"/>
            </a:ext>
          </a:extLst>
        </xdr:cNvPr>
        <xdr:cNvSpPr>
          <a:spLocks noChangeShapeType="1"/>
        </xdr:cNvSpPr>
      </xdr:nvSpPr>
      <xdr:spPr bwMode="auto">
        <a:xfrm flipV="1">
          <a:off x="276225" y="1781175"/>
          <a:ext cx="457200"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104775</xdr:colOff>
      <xdr:row>8</xdr:row>
      <xdr:rowOff>19050</xdr:rowOff>
    </xdr:from>
    <xdr:to>
      <xdr:col>1</xdr:col>
      <xdr:colOff>400050</xdr:colOff>
      <xdr:row>8</xdr:row>
      <xdr:rowOff>161925</xdr:rowOff>
    </xdr:to>
    <xdr:sp macro="" textlink="">
      <xdr:nvSpPr>
        <xdr:cNvPr id="8354" name="Line 176">
          <a:extLst>
            <a:ext uri="{FF2B5EF4-FFF2-40B4-BE49-F238E27FC236}">
              <a16:creationId xmlns:a16="http://schemas.microsoft.com/office/drawing/2014/main" id="{00000000-0008-0000-0700-0000A2200000}"/>
            </a:ext>
          </a:extLst>
        </xdr:cNvPr>
        <xdr:cNvSpPr>
          <a:spLocks noChangeShapeType="1"/>
        </xdr:cNvSpPr>
      </xdr:nvSpPr>
      <xdr:spPr bwMode="auto">
        <a:xfrm>
          <a:off x="295275" y="1952625"/>
          <a:ext cx="295275"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xdr:col>
      <xdr:colOff>171450</xdr:colOff>
      <xdr:row>7</xdr:row>
      <xdr:rowOff>161925</xdr:rowOff>
    </xdr:from>
    <xdr:to>
      <xdr:col>1</xdr:col>
      <xdr:colOff>457200</xdr:colOff>
      <xdr:row>8</xdr:row>
      <xdr:rowOff>142875</xdr:rowOff>
    </xdr:to>
    <xdr:pic>
      <xdr:nvPicPr>
        <xdr:cNvPr id="8355" name="Picture 177">
          <a:extLst>
            <a:ext uri="{FF2B5EF4-FFF2-40B4-BE49-F238E27FC236}">
              <a16:creationId xmlns:a16="http://schemas.microsoft.com/office/drawing/2014/main" id="{00000000-0008-0000-0700-0000A32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8157" t="32249" r="34271" b="60887"/>
        <a:stretch>
          <a:fillRect/>
        </a:stretch>
      </xdr:blipFill>
      <xdr:spPr bwMode="auto">
        <a:xfrm rot="1640562">
          <a:off x="361950" y="1895475"/>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114300</xdr:colOff>
      <xdr:row>8</xdr:row>
      <xdr:rowOff>638175</xdr:rowOff>
    </xdr:from>
    <xdr:to>
      <xdr:col>3</xdr:col>
      <xdr:colOff>381000</xdr:colOff>
      <xdr:row>8</xdr:row>
      <xdr:rowOff>742950</xdr:rowOff>
    </xdr:to>
    <xdr:sp macro="" textlink="">
      <xdr:nvSpPr>
        <xdr:cNvPr id="8356" name="Line 178">
          <a:extLst>
            <a:ext uri="{FF2B5EF4-FFF2-40B4-BE49-F238E27FC236}">
              <a16:creationId xmlns:a16="http://schemas.microsoft.com/office/drawing/2014/main" id="{00000000-0008-0000-0700-0000A4200000}"/>
            </a:ext>
          </a:extLst>
        </xdr:cNvPr>
        <xdr:cNvSpPr>
          <a:spLocks noChangeShapeType="1"/>
        </xdr:cNvSpPr>
      </xdr:nvSpPr>
      <xdr:spPr bwMode="auto">
        <a:xfrm flipV="1">
          <a:off x="1924050" y="2571750"/>
          <a:ext cx="266700" cy="1047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428625</xdr:colOff>
      <xdr:row>8</xdr:row>
      <xdr:rowOff>628650</xdr:rowOff>
    </xdr:from>
    <xdr:to>
      <xdr:col>4</xdr:col>
      <xdr:colOff>209550</xdr:colOff>
      <xdr:row>8</xdr:row>
      <xdr:rowOff>876300</xdr:rowOff>
    </xdr:to>
    <xdr:sp macro="" textlink="">
      <xdr:nvSpPr>
        <xdr:cNvPr id="8357" name="Line 179">
          <a:extLst>
            <a:ext uri="{FF2B5EF4-FFF2-40B4-BE49-F238E27FC236}">
              <a16:creationId xmlns:a16="http://schemas.microsoft.com/office/drawing/2014/main" id="{00000000-0008-0000-0700-0000A5200000}"/>
            </a:ext>
          </a:extLst>
        </xdr:cNvPr>
        <xdr:cNvSpPr>
          <a:spLocks noChangeShapeType="1"/>
        </xdr:cNvSpPr>
      </xdr:nvSpPr>
      <xdr:spPr bwMode="auto">
        <a:xfrm flipV="1">
          <a:off x="2238375" y="2562225"/>
          <a:ext cx="590550" cy="2476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133350</xdr:colOff>
      <xdr:row>8</xdr:row>
      <xdr:rowOff>742950</xdr:rowOff>
    </xdr:from>
    <xdr:to>
      <xdr:col>3</xdr:col>
      <xdr:colOff>447675</xdr:colOff>
      <xdr:row>8</xdr:row>
      <xdr:rowOff>857250</xdr:rowOff>
    </xdr:to>
    <xdr:sp macro="" textlink="">
      <xdr:nvSpPr>
        <xdr:cNvPr id="8358" name="Line 180">
          <a:extLst>
            <a:ext uri="{FF2B5EF4-FFF2-40B4-BE49-F238E27FC236}">
              <a16:creationId xmlns:a16="http://schemas.microsoft.com/office/drawing/2014/main" id="{00000000-0008-0000-0700-0000A6200000}"/>
            </a:ext>
          </a:extLst>
        </xdr:cNvPr>
        <xdr:cNvSpPr>
          <a:spLocks noChangeShapeType="1"/>
        </xdr:cNvSpPr>
      </xdr:nvSpPr>
      <xdr:spPr bwMode="auto">
        <a:xfrm>
          <a:off x="1943100" y="2676525"/>
          <a:ext cx="314325"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3</xdr:col>
      <xdr:colOff>200025</xdr:colOff>
      <xdr:row>8</xdr:row>
      <xdr:rowOff>657225</xdr:rowOff>
    </xdr:from>
    <xdr:to>
      <xdr:col>3</xdr:col>
      <xdr:colOff>485775</xdr:colOff>
      <xdr:row>8</xdr:row>
      <xdr:rowOff>838200</xdr:rowOff>
    </xdr:to>
    <xdr:pic>
      <xdr:nvPicPr>
        <xdr:cNvPr id="8359" name="Picture 181">
          <a:extLst>
            <a:ext uri="{FF2B5EF4-FFF2-40B4-BE49-F238E27FC236}">
              <a16:creationId xmlns:a16="http://schemas.microsoft.com/office/drawing/2014/main" id="{00000000-0008-0000-0700-0000A72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8157" t="32249" r="34271" b="60887"/>
        <a:stretch>
          <a:fillRect/>
        </a:stretch>
      </xdr:blipFill>
      <xdr:spPr bwMode="auto">
        <a:xfrm rot="961966">
          <a:off x="2009775" y="2590800"/>
          <a:ext cx="28575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485775</xdr:colOff>
      <xdr:row>8</xdr:row>
      <xdr:rowOff>133350</xdr:rowOff>
    </xdr:from>
    <xdr:to>
      <xdr:col>3</xdr:col>
      <xdr:colOff>285750</xdr:colOff>
      <xdr:row>8</xdr:row>
      <xdr:rowOff>676275</xdr:rowOff>
    </xdr:to>
    <xdr:sp macro="" textlink="">
      <xdr:nvSpPr>
        <xdr:cNvPr id="8360" name="Line 182">
          <a:extLst>
            <a:ext uri="{FF2B5EF4-FFF2-40B4-BE49-F238E27FC236}">
              <a16:creationId xmlns:a16="http://schemas.microsoft.com/office/drawing/2014/main" id="{00000000-0008-0000-0700-0000A8200000}"/>
            </a:ext>
          </a:extLst>
        </xdr:cNvPr>
        <xdr:cNvSpPr>
          <a:spLocks noChangeShapeType="1"/>
        </xdr:cNvSpPr>
      </xdr:nvSpPr>
      <xdr:spPr bwMode="auto">
        <a:xfrm>
          <a:off x="676275" y="2066925"/>
          <a:ext cx="1419225" cy="5429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266700</xdr:colOff>
      <xdr:row>8</xdr:row>
      <xdr:rowOff>409575</xdr:rowOff>
    </xdr:from>
    <xdr:to>
      <xdr:col>4</xdr:col>
      <xdr:colOff>657225</xdr:colOff>
      <xdr:row>8</xdr:row>
      <xdr:rowOff>590550</xdr:rowOff>
    </xdr:to>
    <xdr:sp macro="" textlink="">
      <xdr:nvSpPr>
        <xdr:cNvPr id="8362" name="Line 184">
          <a:extLst>
            <a:ext uri="{FF2B5EF4-FFF2-40B4-BE49-F238E27FC236}">
              <a16:creationId xmlns:a16="http://schemas.microsoft.com/office/drawing/2014/main" id="{00000000-0008-0000-0700-0000AA200000}"/>
            </a:ext>
          </a:extLst>
        </xdr:cNvPr>
        <xdr:cNvSpPr>
          <a:spLocks noChangeShapeType="1"/>
        </xdr:cNvSpPr>
      </xdr:nvSpPr>
      <xdr:spPr bwMode="auto">
        <a:xfrm flipV="1">
          <a:off x="2886075" y="2343150"/>
          <a:ext cx="390525"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276225</xdr:colOff>
      <xdr:row>8</xdr:row>
      <xdr:rowOff>180975</xdr:rowOff>
    </xdr:from>
    <xdr:to>
      <xdr:col>3</xdr:col>
      <xdr:colOff>466725</xdr:colOff>
      <xdr:row>8</xdr:row>
      <xdr:rowOff>390525</xdr:rowOff>
    </xdr:to>
    <xdr:pic>
      <xdr:nvPicPr>
        <xdr:cNvPr id="8364" name="Picture 186">
          <a:extLst>
            <a:ext uri="{FF2B5EF4-FFF2-40B4-BE49-F238E27FC236}">
              <a16:creationId xmlns:a16="http://schemas.microsoft.com/office/drawing/2014/main" id="{00000000-0008-0000-0700-0000AC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2085975" y="21145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771525</xdr:colOff>
      <xdr:row>8</xdr:row>
      <xdr:rowOff>438150</xdr:rowOff>
    </xdr:from>
    <xdr:to>
      <xdr:col>4</xdr:col>
      <xdr:colOff>180975</xdr:colOff>
      <xdr:row>8</xdr:row>
      <xdr:rowOff>809625</xdr:rowOff>
    </xdr:to>
    <xdr:pic>
      <xdr:nvPicPr>
        <xdr:cNvPr id="8365" name="Picture 187">
          <a:extLst>
            <a:ext uri="{FF2B5EF4-FFF2-40B4-BE49-F238E27FC236}">
              <a16:creationId xmlns:a16="http://schemas.microsoft.com/office/drawing/2014/main" id="{00000000-0008-0000-0700-0000AD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133" b="47566"/>
        <a:stretch>
          <a:fillRect/>
        </a:stretch>
      </xdr:blipFill>
      <xdr:spPr bwMode="auto">
        <a:xfrm>
          <a:off x="2581275" y="2371725"/>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561975</xdr:colOff>
      <xdr:row>7</xdr:row>
      <xdr:rowOff>28575</xdr:rowOff>
    </xdr:from>
    <xdr:to>
      <xdr:col>1</xdr:col>
      <xdr:colOff>771525</xdr:colOff>
      <xdr:row>8</xdr:row>
      <xdr:rowOff>200025</xdr:rowOff>
    </xdr:to>
    <xdr:pic>
      <xdr:nvPicPr>
        <xdr:cNvPr id="8366" name="Picture 188">
          <a:extLst>
            <a:ext uri="{FF2B5EF4-FFF2-40B4-BE49-F238E27FC236}">
              <a16:creationId xmlns:a16="http://schemas.microsoft.com/office/drawing/2014/main" id="{00000000-0008-0000-0700-0000AE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133" b="47566"/>
        <a:stretch>
          <a:fillRect/>
        </a:stretch>
      </xdr:blipFill>
      <xdr:spPr bwMode="auto">
        <a:xfrm>
          <a:off x="752475" y="1762125"/>
          <a:ext cx="2095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333375</xdr:colOff>
      <xdr:row>8</xdr:row>
      <xdr:rowOff>352425</xdr:rowOff>
    </xdr:from>
    <xdr:to>
      <xdr:col>4</xdr:col>
      <xdr:colOff>114300</xdr:colOff>
      <xdr:row>8</xdr:row>
      <xdr:rowOff>590550</xdr:rowOff>
    </xdr:to>
    <xdr:sp macro="" textlink="">
      <xdr:nvSpPr>
        <xdr:cNvPr id="8367" name="Line 189">
          <a:extLst>
            <a:ext uri="{FF2B5EF4-FFF2-40B4-BE49-F238E27FC236}">
              <a16:creationId xmlns:a16="http://schemas.microsoft.com/office/drawing/2014/main" id="{00000000-0008-0000-0700-0000AF200000}"/>
            </a:ext>
          </a:extLst>
        </xdr:cNvPr>
        <xdr:cNvSpPr>
          <a:spLocks noChangeShapeType="1"/>
        </xdr:cNvSpPr>
      </xdr:nvSpPr>
      <xdr:spPr bwMode="auto">
        <a:xfrm flipV="1">
          <a:off x="2143125" y="2286000"/>
          <a:ext cx="590550" cy="2381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438150</xdr:colOff>
      <xdr:row>8</xdr:row>
      <xdr:rowOff>333375</xdr:rowOff>
    </xdr:from>
    <xdr:to>
      <xdr:col>3</xdr:col>
      <xdr:colOff>771525</xdr:colOff>
      <xdr:row>8</xdr:row>
      <xdr:rowOff>552450</xdr:rowOff>
    </xdr:to>
    <xdr:pic>
      <xdr:nvPicPr>
        <xdr:cNvPr id="8368" name="Picture 190">
          <a:extLst>
            <a:ext uri="{FF2B5EF4-FFF2-40B4-BE49-F238E27FC236}">
              <a16:creationId xmlns:a16="http://schemas.microsoft.com/office/drawing/2014/main" id="{00000000-0008-0000-0700-0000B0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1218272">
          <a:off x="2247900" y="2266950"/>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419100</xdr:colOff>
      <xdr:row>8</xdr:row>
      <xdr:rowOff>676275</xdr:rowOff>
    </xdr:from>
    <xdr:to>
      <xdr:col>8</xdr:col>
      <xdr:colOff>438150</xdr:colOff>
      <xdr:row>9</xdr:row>
      <xdr:rowOff>57150</xdr:rowOff>
    </xdr:to>
    <xdr:sp macro="" textlink="">
      <xdr:nvSpPr>
        <xdr:cNvPr id="8369" name="Line 191">
          <a:extLst>
            <a:ext uri="{FF2B5EF4-FFF2-40B4-BE49-F238E27FC236}">
              <a16:creationId xmlns:a16="http://schemas.microsoft.com/office/drawing/2014/main" id="{00000000-0008-0000-0700-0000B1200000}"/>
            </a:ext>
          </a:extLst>
        </xdr:cNvPr>
        <xdr:cNvSpPr>
          <a:spLocks noChangeShapeType="1"/>
        </xdr:cNvSpPr>
      </xdr:nvSpPr>
      <xdr:spPr bwMode="auto">
        <a:xfrm flipV="1">
          <a:off x="5514975" y="2609850"/>
          <a:ext cx="828675" cy="3429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123825</xdr:colOff>
      <xdr:row>7</xdr:row>
      <xdr:rowOff>180975</xdr:rowOff>
    </xdr:from>
    <xdr:to>
      <xdr:col>5</xdr:col>
      <xdr:colOff>685800</xdr:colOff>
      <xdr:row>8</xdr:row>
      <xdr:rowOff>209550</xdr:rowOff>
    </xdr:to>
    <xdr:sp macro="" textlink="">
      <xdr:nvSpPr>
        <xdr:cNvPr id="8370" name="Line 192">
          <a:extLst>
            <a:ext uri="{FF2B5EF4-FFF2-40B4-BE49-F238E27FC236}">
              <a16:creationId xmlns:a16="http://schemas.microsoft.com/office/drawing/2014/main" id="{00000000-0008-0000-0700-0000B2200000}"/>
            </a:ext>
          </a:extLst>
        </xdr:cNvPr>
        <xdr:cNvSpPr>
          <a:spLocks noChangeShapeType="1"/>
        </xdr:cNvSpPr>
      </xdr:nvSpPr>
      <xdr:spPr bwMode="auto">
        <a:xfrm flipV="1">
          <a:off x="3600450" y="1914525"/>
          <a:ext cx="561975" cy="2286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523875</xdr:colOff>
      <xdr:row>8</xdr:row>
      <xdr:rowOff>323850</xdr:rowOff>
    </xdr:from>
    <xdr:to>
      <xdr:col>5</xdr:col>
      <xdr:colOff>695325</xdr:colOff>
      <xdr:row>8</xdr:row>
      <xdr:rowOff>400050</xdr:rowOff>
    </xdr:to>
    <xdr:sp macro="" textlink="">
      <xdr:nvSpPr>
        <xdr:cNvPr id="8371" name="Line 193">
          <a:extLst>
            <a:ext uri="{FF2B5EF4-FFF2-40B4-BE49-F238E27FC236}">
              <a16:creationId xmlns:a16="http://schemas.microsoft.com/office/drawing/2014/main" id="{00000000-0008-0000-0700-0000B3200000}"/>
            </a:ext>
          </a:extLst>
        </xdr:cNvPr>
        <xdr:cNvSpPr>
          <a:spLocks noChangeShapeType="1"/>
        </xdr:cNvSpPr>
      </xdr:nvSpPr>
      <xdr:spPr bwMode="auto">
        <a:xfrm flipV="1">
          <a:off x="4000500" y="2257425"/>
          <a:ext cx="17145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609600</xdr:colOff>
      <xdr:row>8</xdr:row>
      <xdr:rowOff>371475</xdr:rowOff>
    </xdr:from>
    <xdr:to>
      <xdr:col>7</xdr:col>
      <xdr:colOff>76200</xdr:colOff>
      <xdr:row>8</xdr:row>
      <xdr:rowOff>752475</xdr:rowOff>
    </xdr:to>
    <xdr:sp macro="" textlink="">
      <xdr:nvSpPr>
        <xdr:cNvPr id="8372" name="Line 194">
          <a:extLst>
            <a:ext uri="{FF2B5EF4-FFF2-40B4-BE49-F238E27FC236}">
              <a16:creationId xmlns:a16="http://schemas.microsoft.com/office/drawing/2014/main" id="{00000000-0008-0000-0700-0000B4200000}"/>
            </a:ext>
          </a:extLst>
        </xdr:cNvPr>
        <xdr:cNvSpPr>
          <a:spLocks noChangeShapeType="1"/>
        </xdr:cNvSpPr>
      </xdr:nvSpPr>
      <xdr:spPr bwMode="auto">
        <a:xfrm>
          <a:off x="4086225" y="2305050"/>
          <a:ext cx="1085850" cy="3810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6</xdr:col>
      <xdr:colOff>771525</xdr:colOff>
      <xdr:row>8</xdr:row>
      <xdr:rowOff>733425</xdr:rowOff>
    </xdr:from>
    <xdr:to>
      <xdr:col>7</xdr:col>
      <xdr:colOff>152400</xdr:colOff>
      <xdr:row>8</xdr:row>
      <xdr:rowOff>800100</xdr:rowOff>
    </xdr:to>
    <xdr:sp macro="" textlink="">
      <xdr:nvSpPr>
        <xdr:cNvPr id="8373" name="Line 195">
          <a:extLst>
            <a:ext uri="{FF2B5EF4-FFF2-40B4-BE49-F238E27FC236}">
              <a16:creationId xmlns:a16="http://schemas.microsoft.com/office/drawing/2014/main" id="{00000000-0008-0000-0700-0000B5200000}"/>
            </a:ext>
          </a:extLst>
        </xdr:cNvPr>
        <xdr:cNvSpPr>
          <a:spLocks noChangeShapeType="1"/>
        </xdr:cNvSpPr>
      </xdr:nvSpPr>
      <xdr:spPr bwMode="auto">
        <a:xfrm flipV="1">
          <a:off x="5057775" y="2667000"/>
          <a:ext cx="19050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790575</xdr:colOff>
      <xdr:row>8</xdr:row>
      <xdr:rowOff>800100</xdr:rowOff>
    </xdr:from>
    <xdr:to>
      <xdr:col>7</xdr:col>
      <xdr:colOff>447675</xdr:colOff>
      <xdr:row>9</xdr:row>
      <xdr:rowOff>28575</xdr:rowOff>
    </xdr:to>
    <xdr:sp macro="" textlink="">
      <xdr:nvSpPr>
        <xdr:cNvPr id="8374" name="Line 196">
          <a:extLst>
            <a:ext uri="{FF2B5EF4-FFF2-40B4-BE49-F238E27FC236}">
              <a16:creationId xmlns:a16="http://schemas.microsoft.com/office/drawing/2014/main" id="{00000000-0008-0000-0700-0000B6200000}"/>
            </a:ext>
          </a:extLst>
        </xdr:cNvPr>
        <xdr:cNvSpPr>
          <a:spLocks noChangeShapeType="1"/>
        </xdr:cNvSpPr>
      </xdr:nvSpPr>
      <xdr:spPr bwMode="auto">
        <a:xfrm>
          <a:off x="5076825" y="2733675"/>
          <a:ext cx="466725" cy="1905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123825</xdr:colOff>
      <xdr:row>8</xdr:row>
      <xdr:rowOff>219075</xdr:rowOff>
    </xdr:from>
    <xdr:to>
      <xdr:col>5</xdr:col>
      <xdr:colOff>542925</xdr:colOff>
      <xdr:row>8</xdr:row>
      <xdr:rowOff>400050</xdr:rowOff>
    </xdr:to>
    <xdr:sp macro="" textlink="">
      <xdr:nvSpPr>
        <xdr:cNvPr id="8375" name="Line 197">
          <a:extLst>
            <a:ext uri="{FF2B5EF4-FFF2-40B4-BE49-F238E27FC236}">
              <a16:creationId xmlns:a16="http://schemas.microsoft.com/office/drawing/2014/main" id="{00000000-0008-0000-0700-0000B7200000}"/>
            </a:ext>
          </a:extLst>
        </xdr:cNvPr>
        <xdr:cNvSpPr>
          <a:spLocks noChangeShapeType="1"/>
        </xdr:cNvSpPr>
      </xdr:nvSpPr>
      <xdr:spPr bwMode="auto">
        <a:xfrm>
          <a:off x="3600450" y="2152650"/>
          <a:ext cx="419100" cy="1809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104775</xdr:colOff>
      <xdr:row>8</xdr:row>
      <xdr:rowOff>762000</xdr:rowOff>
    </xdr:from>
    <xdr:to>
      <xdr:col>7</xdr:col>
      <xdr:colOff>438150</xdr:colOff>
      <xdr:row>9</xdr:row>
      <xdr:rowOff>19050</xdr:rowOff>
    </xdr:to>
    <xdr:pic>
      <xdr:nvPicPr>
        <xdr:cNvPr id="8376" name="Picture 198">
          <a:extLst>
            <a:ext uri="{FF2B5EF4-FFF2-40B4-BE49-F238E27FC236}">
              <a16:creationId xmlns:a16="http://schemas.microsoft.com/office/drawing/2014/main" id="{00000000-0008-0000-0700-0000B8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1167068">
          <a:off x="5200650" y="269557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190500</xdr:colOff>
      <xdr:row>8</xdr:row>
      <xdr:rowOff>171450</xdr:rowOff>
    </xdr:from>
    <xdr:to>
      <xdr:col>5</xdr:col>
      <xdr:colOff>523875</xdr:colOff>
      <xdr:row>8</xdr:row>
      <xdr:rowOff>390525</xdr:rowOff>
    </xdr:to>
    <xdr:pic>
      <xdr:nvPicPr>
        <xdr:cNvPr id="8377" name="Picture 199">
          <a:extLst>
            <a:ext uri="{FF2B5EF4-FFF2-40B4-BE49-F238E27FC236}">
              <a16:creationId xmlns:a16="http://schemas.microsoft.com/office/drawing/2014/main" id="{00000000-0008-0000-0700-0000B9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1167068">
          <a:off x="3667125" y="210502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400050</xdr:colOff>
      <xdr:row>8</xdr:row>
      <xdr:rowOff>419100</xdr:rowOff>
    </xdr:from>
    <xdr:to>
      <xdr:col>8</xdr:col>
      <xdr:colOff>828675</xdr:colOff>
      <xdr:row>8</xdr:row>
      <xdr:rowOff>676275</xdr:rowOff>
    </xdr:to>
    <xdr:sp macro="" textlink="">
      <xdr:nvSpPr>
        <xdr:cNvPr id="8379" name="Line 201">
          <a:extLst>
            <a:ext uri="{FF2B5EF4-FFF2-40B4-BE49-F238E27FC236}">
              <a16:creationId xmlns:a16="http://schemas.microsoft.com/office/drawing/2014/main" id="{00000000-0008-0000-0700-0000BB200000}"/>
            </a:ext>
          </a:extLst>
        </xdr:cNvPr>
        <xdr:cNvSpPr>
          <a:spLocks noChangeShapeType="1"/>
        </xdr:cNvSpPr>
      </xdr:nvSpPr>
      <xdr:spPr bwMode="auto">
        <a:xfrm flipV="1">
          <a:off x="6305550" y="2352675"/>
          <a:ext cx="428625"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685800</xdr:colOff>
      <xdr:row>6</xdr:row>
      <xdr:rowOff>142875</xdr:rowOff>
    </xdr:from>
    <xdr:to>
      <xdr:col>6</xdr:col>
      <xdr:colOff>419100</xdr:colOff>
      <xdr:row>7</xdr:row>
      <xdr:rowOff>180975</xdr:rowOff>
    </xdr:to>
    <xdr:sp macro="" textlink="">
      <xdr:nvSpPr>
        <xdr:cNvPr id="8380" name="Line 202">
          <a:extLst>
            <a:ext uri="{FF2B5EF4-FFF2-40B4-BE49-F238E27FC236}">
              <a16:creationId xmlns:a16="http://schemas.microsoft.com/office/drawing/2014/main" id="{00000000-0008-0000-0700-0000BC200000}"/>
            </a:ext>
          </a:extLst>
        </xdr:cNvPr>
        <xdr:cNvSpPr>
          <a:spLocks noChangeShapeType="1"/>
        </xdr:cNvSpPr>
      </xdr:nvSpPr>
      <xdr:spPr bwMode="auto">
        <a:xfrm flipV="1">
          <a:off x="4162425" y="1676400"/>
          <a:ext cx="542925" cy="2381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6</xdr:row>
      <xdr:rowOff>152400</xdr:rowOff>
    </xdr:from>
    <xdr:to>
      <xdr:col>8</xdr:col>
      <xdr:colOff>752475</xdr:colOff>
      <xdr:row>8</xdr:row>
      <xdr:rowOff>466725</xdr:rowOff>
    </xdr:to>
    <xdr:sp macro="" textlink="">
      <xdr:nvSpPr>
        <xdr:cNvPr id="8381" name="Line 203">
          <a:extLst>
            <a:ext uri="{FF2B5EF4-FFF2-40B4-BE49-F238E27FC236}">
              <a16:creationId xmlns:a16="http://schemas.microsoft.com/office/drawing/2014/main" id="{00000000-0008-0000-0700-0000BD200000}"/>
            </a:ext>
          </a:extLst>
        </xdr:cNvPr>
        <xdr:cNvSpPr>
          <a:spLocks noChangeShapeType="1"/>
        </xdr:cNvSpPr>
      </xdr:nvSpPr>
      <xdr:spPr bwMode="auto">
        <a:xfrm>
          <a:off x="4686300" y="1685925"/>
          <a:ext cx="1971675" cy="7143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85725</xdr:colOff>
      <xdr:row>8</xdr:row>
      <xdr:rowOff>342900</xdr:rowOff>
    </xdr:from>
    <xdr:to>
      <xdr:col>8</xdr:col>
      <xdr:colOff>209550</xdr:colOff>
      <xdr:row>8</xdr:row>
      <xdr:rowOff>685800</xdr:rowOff>
    </xdr:to>
    <xdr:sp macro="" textlink="">
      <xdr:nvSpPr>
        <xdr:cNvPr id="8383" name="Line 205">
          <a:extLst>
            <a:ext uri="{FF2B5EF4-FFF2-40B4-BE49-F238E27FC236}">
              <a16:creationId xmlns:a16="http://schemas.microsoft.com/office/drawing/2014/main" id="{00000000-0008-0000-0700-0000BF200000}"/>
            </a:ext>
          </a:extLst>
        </xdr:cNvPr>
        <xdr:cNvSpPr>
          <a:spLocks noChangeShapeType="1"/>
        </xdr:cNvSpPr>
      </xdr:nvSpPr>
      <xdr:spPr bwMode="auto">
        <a:xfrm flipV="1">
          <a:off x="5181600" y="2276475"/>
          <a:ext cx="933450" cy="3429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7</xdr:col>
      <xdr:colOff>476250</xdr:colOff>
      <xdr:row>8</xdr:row>
      <xdr:rowOff>342900</xdr:rowOff>
    </xdr:from>
    <xdr:to>
      <xdr:col>7</xdr:col>
      <xdr:colOff>752475</xdr:colOff>
      <xdr:row>8</xdr:row>
      <xdr:rowOff>485775</xdr:rowOff>
    </xdr:to>
    <xdr:pic>
      <xdr:nvPicPr>
        <xdr:cNvPr id="8384" name="Picture 206">
          <a:extLst>
            <a:ext uri="{FF2B5EF4-FFF2-40B4-BE49-F238E27FC236}">
              <a16:creationId xmlns:a16="http://schemas.microsoft.com/office/drawing/2014/main" id="{00000000-0008-0000-0700-0000C0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6450" t="45677" r="62947" b="47134"/>
        <a:stretch>
          <a:fillRect/>
        </a:stretch>
      </xdr:blipFill>
      <xdr:spPr bwMode="auto">
        <a:xfrm rot="-1244578">
          <a:off x="5572125" y="2276475"/>
          <a:ext cx="2762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781050</xdr:colOff>
      <xdr:row>8</xdr:row>
      <xdr:rowOff>523875</xdr:rowOff>
    </xdr:from>
    <xdr:to>
      <xdr:col>8</xdr:col>
      <xdr:colOff>180975</xdr:colOff>
      <xdr:row>8</xdr:row>
      <xdr:rowOff>904875</xdr:rowOff>
    </xdr:to>
    <xdr:pic>
      <xdr:nvPicPr>
        <xdr:cNvPr id="8385" name="Picture 207">
          <a:extLst>
            <a:ext uri="{FF2B5EF4-FFF2-40B4-BE49-F238E27FC236}">
              <a16:creationId xmlns:a16="http://schemas.microsoft.com/office/drawing/2014/main" id="{00000000-0008-0000-0700-0000C1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133" b="47566"/>
        <a:stretch>
          <a:fillRect/>
        </a:stretch>
      </xdr:blipFill>
      <xdr:spPr bwMode="auto">
        <a:xfrm>
          <a:off x="5876925" y="2457450"/>
          <a:ext cx="2095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371475</xdr:colOff>
      <xdr:row>8</xdr:row>
      <xdr:rowOff>152400</xdr:rowOff>
    </xdr:from>
    <xdr:to>
      <xdr:col>7</xdr:col>
      <xdr:colOff>561975</xdr:colOff>
      <xdr:row>8</xdr:row>
      <xdr:rowOff>371475</xdr:rowOff>
    </xdr:to>
    <xdr:pic>
      <xdr:nvPicPr>
        <xdr:cNvPr id="8386" name="Picture 208">
          <a:extLst>
            <a:ext uri="{FF2B5EF4-FFF2-40B4-BE49-F238E27FC236}">
              <a16:creationId xmlns:a16="http://schemas.microsoft.com/office/drawing/2014/main" id="{00000000-0008-0000-0700-0000C2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5467350" y="2085975"/>
          <a:ext cx="19050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8</xdr:row>
      <xdr:rowOff>409575</xdr:rowOff>
    </xdr:from>
    <xdr:to>
      <xdr:col>7</xdr:col>
      <xdr:colOff>342900</xdr:colOff>
      <xdr:row>8</xdr:row>
      <xdr:rowOff>619125</xdr:rowOff>
    </xdr:to>
    <xdr:pic>
      <xdr:nvPicPr>
        <xdr:cNvPr id="8387" name="Picture 209">
          <a:extLst>
            <a:ext uri="{FF2B5EF4-FFF2-40B4-BE49-F238E27FC236}">
              <a16:creationId xmlns:a16="http://schemas.microsoft.com/office/drawing/2014/main" id="{00000000-0008-0000-0700-0000C3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5248275" y="23431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7</xdr:row>
      <xdr:rowOff>171450</xdr:rowOff>
    </xdr:from>
    <xdr:to>
      <xdr:col>6</xdr:col>
      <xdr:colOff>219075</xdr:colOff>
      <xdr:row>8</xdr:row>
      <xdr:rowOff>342900</xdr:rowOff>
    </xdr:to>
    <xdr:pic>
      <xdr:nvPicPr>
        <xdr:cNvPr id="8388" name="Picture 210">
          <a:extLst>
            <a:ext uri="{FF2B5EF4-FFF2-40B4-BE49-F238E27FC236}">
              <a16:creationId xmlns:a16="http://schemas.microsoft.com/office/drawing/2014/main" id="{00000000-0008-0000-0700-0000C4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133" b="47566"/>
        <a:stretch>
          <a:fillRect/>
        </a:stretch>
      </xdr:blipFill>
      <xdr:spPr bwMode="auto">
        <a:xfrm>
          <a:off x="4286250" y="1905000"/>
          <a:ext cx="21907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771525</xdr:colOff>
      <xdr:row>8</xdr:row>
      <xdr:rowOff>895350</xdr:rowOff>
    </xdr:from>
    <xdr:to>
      <xdr:col>14</xdr:col>
      <xdr:colOff>352425</xdr:colOff>
      <xdr:row>14</xdr:row>
      <xdr:rowOff>85725</xdr:rowOff>
    </xdr:to>
    <xdr:pic>
      <xdr:nvPicPr>
        <xdr:cNvPr id="8389" name="Picture 440">
          <a:extLst>
            <a:ext uri="{FF2B5EF4-FFF2-40B4-BE49-F238E27FC236}">
              <a16:creationId xmlns:a16="http://schemas.microsoft.com/office/drawing/2014/main" id="{00000000-0008-0000-0700-0000C52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11792" t="19582" r="33272" b="29504"/>
        <a:stretch>
          <a:fillRect/>
        </a:stretch>
      </xdr:blipFill>
      <xdr:spPr bwMode="auto">
        <a:xfrm>
          <a:off x="7534275" y="2828925"/>
          <a:ext cx="2886075" cy="1866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238125</xdr:colOff>
      <xdr:row>10</xdr:row>
      <xdr:rowOff>9525</xdr:rowOff>
    </xdr:from>
    <xdr:to>
      <xdr:col>14</xdr:col>
      <xdr:colOff>485775</xdr:colOff>
      <xdr:row>10</xdr:row>
      <xdr:rowOff>161925</xdr:rowOff>
    </xdr:to>
    <xdr:sp macro="" textlink="">
      <xdr:nvSpPr>
        <xdr:cNvPr id="8390" name="Line 441">
          <a:extLst>
            <a:ext uri="{FF2B5EF4-FFF2-40B4-BE49-F238E27FC236}">
              <a16:creationId xmlns:a16="http://schemas.microsoft.com/office/drawing/2014/main" id="{00000000-0008-0000-0700-0000C6200000}"/>
            </a:ext>
          </a:extLst>
        </xdr:cNvPr>
        <xdr:cNvSpPr>
          <a:spLocks noChangeShapeType="1"/>
        </xdr:cNvSpPr>
      </xdr:nvSpPr>
      <xdr:spPr bwMode="auto">
        <a:xfrm flipV="1">
          <a:off x="10306050" y="3686175"/>
          <a:ext cx="247650" cy="1524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895350</xdr:colOff>
      <xdr:row>8</xdr:row>
      <xdr:rowOff>828675</xdr:rowOff>
    </xdr:from>
    <xdr:to>
      <xdr:col>10</xdr:col>
      <xdr:colOff>323850</xdr:colOff>
      <xdr:row>9</xdr:row>
      <xdr:rowOff>47625</xdr:rowOff>
    </xdr:to>
    <xdr:sp macro="" textlink="">
      <xdr:nvSpPr>
        <xdr:cNvPr id="8391" name="Line 442">
          <a:extLst>
            <a:ext uri="{FF2B5EF4-FFF2-40B4-BE49-F238E27FC236}">
              <a16:creationId xmlns:a16="http://schemas.microsoft.com/office/drawing/2014/main" id="{00000000-0008-0000-0700-0000C7200000}"/>
            </a:ext>
          </a:extLst>
        </xdr:cNvPr>
        <xdr:cNvSpPr>
          <a:spLocks noChangeShapeType="1"/>
        </xdr:cNvSpPr>
      </xdr:nvSpPr>
      <xdr:spPr bwMode="auto">
        <a:xfrm flipV="1">
          <a:off x="7658100" y="2762250"/>
          <a:ext cx="390525" cy="1809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276225</xdr:colOff>
      <xdr:row>8</xdr:row>
      <xdr:rowOff>847725</xdr:rowOff>
    </xdr:from>
    <xdr:to>
      <xdr:col>14</xdr:col>
      <xdr:colOff>457200</xdr:colOff>
      <xdr:row>10</xdr:row>
      <xdr:rowOff>19050</xdr:rowOff>
    </xdr:to>
    <xdr:sp macro="" textlink="">
      <xdr:nvSpPr>
        <xdr:cNvPr id="8392" name="Line 443">
          <a:extLst>
            <a:ext uri="{FF2B5EF4-FFF2-40B4-BE49-F238E27FC236}">
              <a16:creationId xmlns:a16="http://schemas.microsoft.com/office/drawing/2014/main" id="{00000000-0008-0000-0700-0000C8200000}"/>
            </a:ext>
          </a:extLst>
        </xdr:cNvPr>
        <xdr:cNvSpPr>
          <a:spLocks noChangeShapeType="1"/>
        </xdr:cNvSpPr>
      </xdr:nvSpPr>
      <xdr:spPr bwMode="auto">
        <a:xfrm>
          <a:off x="8001000" y="2781300"/>
          <a:ext cx="2524125" cy="914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857250</xdr:colOff>
      <xdr:row>9</xdr:row>
      <xdr:rowOff>609600</xdr:rowOff>
    </xdr:from>
    <xdr:to>
      <xdr:col>11</xdr:col>
      <xdr:colOff>66675</xdr:colOff>
      <xdr:row>9</xdr:row>
      <xdr:rowOff>657225</xdr:rowOff>
    </xdr:to>
    <xdr:sp macro="" textlink="">
      <xdr:nvSpPr>
        <xdr:cNvPr id="8393" name="Line 444">
          <a:extLst>
            <a:ext uri="{FF2B5EF4-FFF2-40B4-BE49-F238E27FC236}">
              <a16:creationId xmlns:a16="http://schemas.microsoft.com/office/drawing/2014/main" id="{00000000-0008-0000-0700-0000C9200000}"/>
            </a:ext>
          </a:extLst>
        </xdr:cNvPr>
        <xdr:cNvSpPr>
          <a:spLocks noChangeShapeType="1"/>
        </xdr:cNvSpPr>
      </xdr:nvSpPr>
      <xdr:spPr bwMode="auto">
        <a:xfrm flipV="1">
          <a:off x="8582025" y="3505200"/>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485775</xdr:colOff>
      <xdr:row>9</xdr:row>
      <xdr:rowOff>47625</xdr:rowOff>
    </xdr:from>
    <xdr:to>
      <xdr:col>9</xdr:col>
      <xdr:colOff>904875</xdr:colOff>
      <xdr:row>9</xdr:row>
      <xdr:rowOff>247650</xdr:rowOff>
    </xdr:to>
    <xdr:sp macro="" textlink="">
      <xdr:nvSpPr>
        <xdr:cNvPr id="8394" name="Line 445">
          <a:extLst>
            <a:ext uri="{FF2B5EF4-FFF2-40B4-BE49-F238E27FC236}">
              <a16:creationId xmlns:a16="http://schemas.microsoft.com/office/drawing/2014/main" id="{00000000-0008-0000-0700-0000CA200000}"/>
            </a:ext>
          </a:extLst>
        </xdr:cNvPr>
        <xdr:cNvSpPr>
          <a:spLocks noChangeShapeType="1"/>
        </xdr:cNvSpPr>
      </xdr:nvSpPr>
      <xdr:spPr bwMode="auto">
        <a:xfrm flipV="1">
          <a:off x="7248525" y="2943225"/>
          <a:ext cx="419100" cy="2000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742950</xdr:colOff>
      <xdr:row>9</xdr:row>
      <xdr:rowOff>247650</xdr:rowOff>
    </xdr:from>
    <xdr:to>
      <xdr:col>9</xdr:col>
      <xdr:colOff>942975</xdr:colOff>
      <xdr:row>9</xdr:row>
      <xdr:rowOff>342900</xdr:rowOff>
    </xdr:to>
    <xdr:sp macro="" textlink="">
      <xdr:nvSpPr>
        <xdr:cNvPr id="8395" name="Line 446">
          <a:extLst>
            <a:ext uri="{FF2B5EF4-FFF2-40B4-BE49-F238E27FC236}">
              <a16:creationId xmlns:a16="http://schemas.microsoft.com/office/drawing/2014/main" id="{00000000-0008-0000-0700-0000CB200000}"/>
            </a:ext>
          </a:extLst>
        </xdr:cNvPr>
        <xdr:cNvSpPr>
          <a:spLocks noChangeShapeType="1"/>
        </xdr:cNvSpPr>
      </xdr:nvSpPr>
      <xdr:spPr bwMode="auto">
        <a:xfrm flipV="1">
          <a:off x="7505700" y="3143250"/>
          <a:ext cx="200025" cy="95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876300</xdr:colOff>
      <xdr:row>10</xdr:row>
      <xdr:rowOff>161925</xdr:rowOff>
    </xdr:from>
    <xdr:to>
      <xdr:col>14</xdr:col>
      <xdr:colOff>238125</xdr:colOff>
      <xdr:row>11</xdr:row>
      <xdr:rowOff>219075</xdr:rowOff>
    </xdr:to>
    <xdr:sp macro="" textlink="">
      <xdr:nvSpPr>
        <xdr:cNvPr id="8396" name="Line 447">
          <a:extLst>
            <a:ext uri="{FF2B5EF4-FFF2-40B4-BE49-F238E27FC236}">
              <a16:creationId xmlns:a16="http://schemas.microsoft.com/office/drawing/2014/main" id="{00000000-0008-0000-0700-0000CC200000}"/>
            </a:ext>
          </a:extLst>
        </xdr:cNvPr>
        <xdr:cNvSpPr>
          <a:spLocks noChangeShapeType="1"/>
        </xdr:cNvSpPr>
      </xdr:nvSpPr>
      <xdr:spPr bwMode="auto">
        <a:xfrm flipV="1">
          <a:off x="9734550" y="3838575"/>
          <a:ext cx="571500"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571500</xdr:colOff>
      <xdr:row>10</xdr:row>
      <xdr:rowOff>180975</xdr:rowOff>
    </xdr:from>
    <xdr:to>
      <xdr:col>12</xdr:col>
      <xdr:colOff>828675</xdr:colOff>
      <xdr:row>11</xdr:row>
      <xdr:rowOff>95250</xdr:rowOff>
    </xdr:to>
    <xdr:sp macro="" textlink="">
      <xdr:nvSpPr>
        <xdr:cNvPr id="8397" name="Line 448">
          <a:extLst>
            <a:ext uri="{FF2B5EF4-FFF2-40B4-BE49-F238E27FC236}">
              <a16:creationId xmlns:a16="http://schemas.microsoft.com/office/drawing/2014/main" id="{00000000-0008-0000-0700-0000CD200000}"/>
            </a:ext>
          </a:extLst>
        </xdr:cNvPr>
        <xdr:cNvSpPr>
          <a:spLocks noChangeShapeType="1"/>
        </xdr:cNvSpPr>
      </xdr:nvSpPr>
      <xdr:spPr bwMode="auto">
        <a:xfrm flipV="1">
          <a:off x="9429750" y="3857625"/>
          <a:ext cx="257175" cy="1143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10</xdr:col>
      <xdr:colOff>885825</xdr:colOff>
      <xdr:row>9</xdr:row>
      <xdr:rowOff>647700</xdr:rowOff>
    </xdr:from>
    <xdr:to>
      <xdr:col>12</xdr:col>
      <xdr:colOff>733425</xdr:colOff>
      <xdr:row>11</xdr:row>
      <xdr:rowOff>19050</xdr:rowOff>
    </xdr:to>
    <xdr:sp macro="" textlink="">
      <xdr:nvSpPr>
        <xdr:cNvPr id="8398" name="Line 449">
          <a:extLst>
            <a:ext uri="{FF2B5EF4-FFF2-40B4-BE49-F238E27FC236}">
              <a16:creationId xmlns:a16="http://schemas.microsoft.com/office/drawing/2014/main" id="{00000000-0008-0000-0700-0000CE200000}"/>
            </a:ext>
          </a:extLst>
        </xdr:cNvPr>
        <xdr:cNvSpPr>
          <a:spLocks noChangeShapeType="1"/>
        </xdr:cNvSpPr>
      </xdr:nvSpPr>
      <xdr:spPr bwMode="auto">
        <a:xfrm>
          <a:off x="8610600" y="3543300"/>
          <a:ext cx="981075" cy="3524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9</xdr:col>
      <xdr:colOff>857250</xdr:colOff>
      <xdr:row>9</xdr:row>
      <xdr:rowOff>285750</xdr:rowOff>
    </xdr:from>
    <xdr:to>
      <xdr:col>10</xdr:col>
      <xdr:colOff>885825</xdr:colOff>
      <xdr:row>9</xdr:row>
      <xdr:rowOff>647700</xdr:rowOff>
    </xdr:to>
    <xdr:sp macro="" textlink="">
      <xdr:nvSpPr>
        <xdr:cNvPr id="8400" name="Line 451">
          <a:extLst>
            <a:ext uri="{FF2B5EF4-FFF2-40B4-BE49-F238E27FC236}">
              <a16:creationId xmlns:a16="http://schemas.microsoft.com/office/drawing/2014/main" id="{00000000-0008-0000-0700-0000D0200000}"/>
            </a:ext>
          </a:extLst>
        </xdr:cNvPr>
        <xdr:cNvSpPr>
          <a:spLocks noChangeShapeType="1"/>
        </xdr:cNvSpPr>
      </xdr:nvSpPr>
      <xdr:spPr bwMode="auto">
        <a:xfrm>
          <a:off x="7620000" y="3181350"/>
          <a:ext cx="990600" cy="3619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9</xdr:col>
      <xdr:colOff>561975</xdr:colOff>
      <xdr:row>9</xdr:row>
      <xdr:rowOff>142875</xdr:rowOff>
    </xdr:from>
    <xdr:to>
      <xdr:col>9</xdr:col>
      <xdr:colOff>866775</xdr:colOff>
      <xdr:row>9</xdr:row>
      <xdr:rowOff>333375</xdr:rowOff>
    </xdr:to>
    <xdr:pic>
      <xdr:nvPicPr>
        <xdr:cNvPr id="8402" name="Picture 453">
          <a:extLst>
            <a:ext uri="{FF2B5EF4-FFF2-40B4-BE49-F238E27FC236}">
              <a16:creationId xmlns:a16="http://schemas.microsoft.com/office/drawing/2014/main" id="{00000000-0008-0000-0700-0000D22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8157" t="32249" r="34271" b="60887"/>
        <a:stretch>
          <a:fillRect/>
        </a:stretch>
      </xdr:blipFill>
      <xdr:spPr bwMode="auto">
        <a:xfrm rot="961966">
          <a:off x="7324725" y="3038475"/>
          <a:ext cx="304800"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600075</xdr:colOff>
      <xdr:row>11</xdr:row>
      <xdr:rowOff>85725</xdr:rowOff>
    </xdr:from>
    <xdr:to>
      <xdr:col>12</xdr:col>
      <xdr:colOff>914400</xdr:colOff>
      <xdr:row>11</xdr:row>
      <xdr:rowOff>200025</xdr:rowOff>
    </xdr:to>
    <xdr:sp macro="" textlink="">
      <xdr:nvSpPr>
        <xdr:cNvPr id="8403" name="Line 454">
          <a:extLst>
            <a:ext uri="{FF2B5EF4-FFF2-40B4-BE49-F238E27FC236}">
              <a16:creationId xmlns:a16="http://schemas.microsoft.com/office/drawing/2014/main" id="{00000000-0008-0000-0700-0000D3200000}"/>
            </a:ext>
          </a:extLst>
        </xdr:cNvPr>
        <xdr:cNvSpPr>
          <a:spLocks noChangeShapeType="1"/>
        </xdr:cNvSpPr>
      </xdr:nvSpPr>
      <xdr:spPr bwMode="auto">
        <a:xfrm>
          <a:off x="9458325" y="3962400"/>
          <a:ext cx="314325" cy="1143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12</xdr:col>
      <xdr:colOff>647700</xdr:colOff>
      <xdr:row>10</xdr:row>
      <xdr:rowOff>190500</xdr:rowOff>
    </xdr:from>
    <xdr:to>
      <xdr:col>12</xdr:col>
      <xdr:colOff>942975</xdr:colOff>
      <xdr:row>11</xdr:row>
      <xdr:rowOff>180975</xdr:rowOff>
    </xdr:to>
    <xdr:pic>
      <xdr:nvPicPr>
        <xdr:cNvPr id="8404" name="Picture 455">
          <a:extLst>
            <a:ext uri="{FF2B5EF4-FFF2-40B4-BE49-F238E27FC236}">
              <a16:creationId xmlns:a16="http://schemas.microsoft.com/office/drawing/2014/main" id="{00000000-0008-0000-0700-0000D42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58157" t="32249" r="34271" b="60887"/>
        <a:stretch>
          <a:fillRect/>
        </a:stretch>
      </xdr:blipFill>
      <xdr:spPr bwMode="auto">
        <a:xfrm rot="961966">
          <a:off x="9505950" y="3867150"/>
          <a:ext cx="2952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19050</xdr:colOff>
      <xdr:row>9</xdr:row>
      <xdr:rowOff>276225</xdr:rowOff>
    </xdr:from>
    <xdr:to>
      <xdr:col>11</xdr:col>
      <xdr:colOff>219075</xdr:colOff>
      <xdr:row>9</xdr:row>
      <xdr:rowOff>485775</xdr:rowOff>
    </xdr:to>
    <xdr:pic>
      <xdr:nvPicPr>
        <xdr:cNvPr id="8405" name="Picture 456">
          <a:extLst>
            <a:ext uri="{FF2B5EF4-FFF2-40B4-BE49-F238E27FC236}">
              <a16:creationId xmlns:a16="http://schemas.microsoft.com/office/drawing/2014/main" id="{00000000-0008-0000-0700-0000D5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8639175" y="3171825"/>
          <a:ext cx="200025"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685800</xdr:colOff>
      <xdr:row>9</xdr:row>
      <xdr:rowOff>552450</xdr:rowOff>
    </xdr:from>
    <xdr:to>
      <xdr:col>12</xdr:col>
      <xdr:colOff>866775</xdr:colOff>
      <xdr:row>9</xdr:row>
      <xdr:rowOff>752475</xdr:rowOff>
    </xdr:to>
    <xdr:pic>
      <xdr:nvPicPr>
        <xdr:cNvPr id="8406" name="Picture 457">
          <a:extLst>
            <a:ext uri="{FF2B5EF4-FFF2-40B4-BE49-F238E27FC236}">
              <a16:creationId xmlns:a16="http://schemas.microsoft.com/office/drawing/2014/main" id="{00000000-0008-0000-0700-0000D6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458" b="51503"/>
        <a:stretch>
          <a:fillRect/>
        </a:stretch>
      </xdr:blipFill>
      <xdr:spPr bwMode="auto">
        <a:xfrm>
          <a:off x="9544050" y="3448050"/>
          <a:ext cx="1809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190500</xdr:colOff>
      <xdr:row>10</xdr:row>
      <xdr:rowOff>19050</xdr:rowOff>
    </xdr:from>
    <xdr:to>
      <xdr:col>14</xdr:col>
      <xdr:colOff>238125</xdr:colOff>
      <xdr:row>11</xdr:row>
      <xdr:rowOff>66675</xdr:rowOff>
    </xdr:to>
    <xdr:pic>
      <xdr:nvPicPr>
        <xdr:cNvPr id="8407" name="Picture 458">
          <a:extLst>
            <a:ext uri="{FF2B5EF4-FFF2-40B4-BE49-F238E27FC236}">
              <a16:creationId xmlns:a16="http://schemas.microsoft.com/office/drawing/2014/main" id="{00000000-0008-0000-0700-0000D7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59256" t="43864" r="35928" b="50497"/>
        <a:stretch>
          <a:fillRect/>
        </a:stretch>
      </xdr:blipFill>
      <xdr:spPr bwMode="auto">
        <a:xfrm>
          <a:off x="10010775" y="3695700"/>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942975</xdr:colOff>
      <xdr:row>9</xdr:row>
      <xdr:rowOff>0</xdr:rowOff>
    </xdr:from>
    <xdr:to>
      <xdr:col>10</xdr:col>
      <xdr:colOff>295275</xdr:colOff>
      <xdr:row>9</xdr:row>
      <xdr:rowOff>238125</xdr:rowOff>
    </xdr:to>
    <xdr:pic>
      <xdr:nvPicPr>
        <xdr:cNvPr id="8408" name="Picture 459">
          <a:extLst>
            <a:ext uri="{FF2B5EF4-FFF2-40B4-BE49-F238E27FC236}">
              <a16:creationId xmlns:a16="http://schemas.microsoft.com/office/drawing/2014/main" id="{00000000-0008-0000-0700-0000D8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59256" t="43864" r="35928" b="50497"/>
        <a:stretch>
          <a:fillRect/>
        </a:stretch>
      </xdr:blipFill>
      <xdr:spPr bwMode="auto">
        <a:xfrm>
          <a:off x="7705725" y="2895600"/>
          <a:ext cx="31432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781050</xdr:colOff>
      <xdr:row>9</xdr:row>
      <xdr:rowOff>733425</xdr:rowOff>
    </xdr:from>
    <xdr:to>
      <xdr:col>14</xdr:col>
      <xdr:colOff>95250</xdr:colOff>
      <xdr:row>10</xdr:row>
      <xdr:rowOff>152400</xdr:rowOff>
    </xdr:to>
    <xdr:sp macro="" textlink="">
      <xdr:nvSpPr>
        <xdr:cNvPr id="8409" name="Line 462">
          <a:extLst>
            <a:ext uri="{FF2B5EF4-FFF2-40B4-BE49-F238E27FC236}">
              <a16:creationId xmlns:a16="http://schemas.microsoft.com/office/drawing/2014/main" id="{00000000-0008-0000-0700-0000D9200000}"/>
            </a:ext>
          </a:extLst>
        </xdr:cNvPr>
        <xdr:cNvSpPr>
          <a:spLocks noChangeShapeType="1"/>
        </xdr:cNvSpPr>
      </xdr:nvSpPr>
      <xdr:spPr bwMode="auto">
        <a:xfrm flipV="1">
          <a:off x="9639300" y="3629025"/>
          <a:ext cx="523875" cy="2000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847725</xdr:colOff>
      <xdr:row>9</xdr:row>
      <xdr:rowOff>695325</xdr:rowOff>
    </xdr:from>
    <xdr:to>
      <xdr:col>13</xdr:col>
      <xdr:colOff>219075</xdr:colOff>
      <xdr:row>10</xdr:row>
      <xdr:rowOff>133350</xdr:rowOff>
    </xdr:to>
    <xdr:pic>
      <xdr:nvPicPr>
        <xdr:cNvPr id="8410" name="Picture 463">
          <a:extLst>
            <a:ext uri="{FF2B5EF4-FFF2-40B4-BE49-F238E27FC236}">
              <a16:creationId xmlns:a16="http://schemas.microsoft.com/office/drawing/2014/main" id="{00000000-0008-0000-0700-0000DA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1218272">
          <a:off x="9705975" y="359092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504825</xdr:colOff>
      <xdr:row>9</xdr:row>
      <xdr:rowOff>247650</xdr:rowOff>
    </xdr:from>
    <xdr:to>
      <xdr:col>9</xdr:col>
      <xdr:colOff>771525</xdr:colOff>
      <xdr:row>9</xdr:row>
      <xdr:rowOff>323850</xdr:rowOff>
    </xdr:to>
    <xdr:sp macro="" textlink="">
      <xdr:nvSpPr>
        <xdr:cNvPr id="8411" name="Line 464">
          <a:extLst>
            <a:ext uri="{FF2B5EF4-FFF2-40B4-BE49-F238E27FC236}">
              <a16:creationId xmlns:a16="http://schemas.microsoft.com/office/drawing/2014/main" id="{00000000-0008-0000-0700-0000DB200000}"/>
            </a:ext>
          </a:extLst>
        </xdr:cNvPr>
        <xdr:cNvSpPr>
          <a:spLocks noChangeShapeType="1"/>
        </xdr:cNvSpPr>
      </xdr:nvSpPr>
      <xdr:spPr bwMode="auto">
        <a:xfrm>
          <a:off x="7267575" y="3143250"/>
          <a:ext cx="266700" cy="762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20</xdr:col>
      <xdr:colOff>352425</xdr:colOff>
      <xdr:row>10</xdr:row>
      <xdr:rowOff>142875</xdr:rowOff>
    </xdr:from>
    <xdr:to>
      <xdr:col>20</xdr:col>
      <xdr:colOff>714375</xdr:colOff>
      <xdr:row>11</xdr:row>
      <xdr:rowOff>114300</xdr:rowOff>
    </xdr:to>
    <xdr:sp macro="" textlink="">
      <xdr:nvSpPr>
        <xdr:cNvPr id="8413" name="Line 570">
          <a:extLst>
            <a:ext uri="{FF2B5EF4-FFF2-40B4-BE49-F238E27FC236}">
              <a16:creationId xmlns:a16="http://schemas.microsoft.com/office/drawing/2014/main" id="{00000000-0008-0000-0700-0000DD200000}"/>
            </a:ext>
          </a:extLst>
        </xdr:cNvPr>
        <xdr:cNvSpPr>
          <a:spLocks noChangeShapeType="1"/>
        </xdr:cNvSpPr>
      </xdr:nvSpPr>
      <xdr:spPr bwMode="auto">
        <a:xfrm flipV="1">
          <a:off x="14239875" y="3819525"/>
          <a:ext cx="361950" cy="1714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15</xdr:col>
      <xdr:colOff>485775</xdr:colOff>
      <xdr:row>9</xdr:row>
      <xdr:rowOff>152400</xdr:rowOff>
    </xdr:from>
    <xdr:to>
      <xdr:col>20</xdr:col>
      <xdr:colOff>457200</xdr:colOff>
      <xdr:row>14</xdr:row>
      <xdr:rowOff>104775</xdr:rowOff>
    </xdr:to>
    <xdr:pic>
      <xdr:nvPicPr>
        <xdr:cNvPr id="8414" name="Picture 611">
          <a:extLst>
            <a:ext uri="{FF2B5EF4-FFF2-40B4-BE49-F238E27FC236}">
              <a16:creationId xmlns:a16="http://schemas.microsoft.com/office/drawing/2014/main" id="{00000000-0008-0000-0700-0000DE2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17001" t="30287" r="21663" b="19060"/>
        <a:stretch>
          <a:fillRect/>
        </a:stretch>
      </xdr:blipFill>
      <xdr:spPr bwMode="auto">
        <a:xfrm>
          <a:off x="11449050" y="3048000"/>
          <a:ext cx="28956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685800</xdr:colOff>
      <xdr:row>8</xdr:row>
      <xdr:rowOff>942975</xdr:rowOff>
    </xdr:from>
    <xdr:to>
      <xdr:col>16</xdr:col>
      <xdr:colOff>476250</xdr:colOff>
      <xdr:row>9</xdr:row>
      <xdr:rowOff>257175</xdr:rowOff>
    </xdr:to>
    <xdr:sp macro="" textlink="">
      <xdr:nvSpPr>
        <xdr:cNvPr id="8415" name="Line 612">
          <a:extLst>
            <a:ext uri="{FF2B5EF4-FFF2-40B4-BE49-F238E27FC236}">
              <a16:creationId xmlns:a16="http://schemas.microsoft.com/office/drawing/2014/main" id="{00000000-0008-0000-0700-0000DF200000}"/>
            </a:ext>
          </a:extLst>
        </xdr:cNvPr>
        <xdr:cNvSpPr>
          <a:spLocks noChangeShapeType="1"/>
        </xdr:cNvSpPr>
      </xdr:nvSpPr>
      <xdr:spPr bwMode="auto">
        <a:xfrm flipV="1">
          <a:off x="11649075" y="2876550"/>
          <a:ext cx="600075" cy="2762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371475</xdr:colOff>
      <xdr:row>9</xdr:row>
      <xdr:rowOff>28575</xdr:rowOff>
    </xdr:from>
    <xdr:to>
      <xdr:col>20</xdr:col>
      <xdr:colOff>723900</xdr:colOff>
      <xdr:row>10</xdr:row>
      <xdr:rowOff>142875</xdr:rowOff>
    </xdr:to>
    <xdr:sp macro="" textlink="">
      <xdr:nvSpPr>
        <xdr:cNvPr id="8416" name="Line 613">
          <a:extLst>
            <a:ext uri="{FF2B5EF4-FFF2-40B4-BE49-F238E27FC236}">
              <a16:creationId xmlns:a16="http://schemas.microsoft.com/office/drawing/2014/main" id="{00000000-0008-0000-0700-0000E0200000}"/>
            </a:ext>
          </a:extLst>
        </xdr:cNvPr>
        <xdr:cNvSpPr>
          <a:spLocks noChangeShapeType="1"/>
        </xdr:cNvSpPr>
      </xdr:nvSpPr>
      <xdr:spPr bwMode="auto">
        <a:xfrm>
          <a:off x="12144375" y="2924175"/>
          <a:ext cx="2466975" cy="8953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142875</xdr:colOff>
      <xdr:row>9</xdr:row>
      <xdr:rowOff>266700</xdr:rowOff>
    </xdr:from>
    <xdr:to>
      <xdr:col>15</xdr:col>
      <xdr:colOff>676275</xdr:colOff>
      <xdr:row>9</xdr:row>
      <xdr:rowOff>533400</xdr:rowOff>
    </xdr:to>
    <xdr:sp macro="" textlink="">
      <xdr:nvSpPr>
        <xdr:cNvPr id="8417" name="Line 614">
          <a:extLst>
            <a:ext uri="{FF2B5EF4-FFF2-40B4-BE49-F238E27FC236}">
              <a16:creationId xmlns:a16="http://schemas.microsoft.com/office/drawing/2014/main" id="{00000000-0008-0000-0700-0000E1200000}"/>
            </a:ext>
          </a:extLst>
        </xdr:cNvPr>
        <xdr:cNvSpPr>
          <a:spLocks noChangeShapeType="1"/>
        </xdr:cNvSpPr>
      </xdr:nvSpPr>
      <xdr:spPr bwMode="auto">
        <a:xfrm flipV="1">
          <a:off x="11106150" y="3162300"/>
          <a:ext cx="533400" cy="2667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514350</xdr:colOff>
      <xdr:row>9</xdr:row>
      <xdr:rowOff>581025</xdr:rowOff>
    </xdr:from>
    <xdr:to>
      <xdr:col>15</xdr:col>
      <xdr:colOff>704850</xdr:colOff>
      <xdr:row>9</xdr:row>
      <xdr:rowOff>657225</xdr:rowOff>
    </xdr:to>
    <xdr:sp macro="" textlink="">
      <xdr:nvSpPr>
        <xdr:cNvPr id="8418" name="Line 615">
          <a:extLst>
            <a:ext uri="{FF2B5EF4-FFF2-40B4-BE49-F238E27FC236}">
              <a16:creationId xmlns:a16="http://schemas.microsoft.com/office/drawing/2014/main" id="{00000000-0008-0000-0700-0000E2200000}"/>
            </a:ext>
          </a:extLst>
        </xdr:cNvPr>
        <xdr:cNvSpPr>
          <a:spLocks noChangeShapeType="1"/>
        </xdr:cNvSpPr>
      </xdr:nvSpPr>
      <xdr:spPr bwMode="auto">
        <a:xfrm flipV="1">
          <a:off x="11477625" y="3476625"/>
          <a:ext cx="190500" cy="7620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200025</xdr:colOff>
      <xdr:row>11</xdr:row>
      <xdr:rowOff>161925</xdr:rowOff>
    </xdr:from>
    <xdr:to>
      <xdr:col>18</xdr:col>
      <xdr:colOff>390525</xdr:colOff>
      <xdr:row>12</xdr:row>
      <xdr:rowOff>0</xdr:rowOff>
    </xdr:to>
    <xdr:sp macro="" textlink="">
      <xdr:nvSpPr>
        <xdr:cNvPr id="8419" name="Line 617">
          <a:extLst>
            <a:ext uri="{FF2B5EF4-FFF2-40B4-BE49-F238E27FC236}">
              <a16:creationId xmlns:a16="http://schemas.microsoft.com/office/drawing/2014/main" id="{00000000-0008-0000-0700-0000E3200000}"/>
            </a:ext>
          </a:extLst>
        </xdr:cNvPr>
        <xdr:cNvSpPr>
          <a:spLocks noChangeShapeType="1"/>
        </xdr:cNvSpPr>
      </xdr:nvSpPr>
      <xdr:spPr bwMode="auto">
        <a:xfrm flipV="1">
          <a:off x="13039725" y="4038600"/>
          <a:ext cx="190500" cy="857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695325</xdr:colOff>
      <xdr:row>11</xdr:row>
      <xdr:rowOff>142875</xdr:rowOff>
    </xdr:from>
    <xdr:to>
      <xdr:col>20</xdr:col>
      <xdr:colOff>304800</xdr:colOff>
      <xdr:row>12</xdr:row>
      <xdr:rowOff>152400</xdr:rowOff>
    </xdr:to>
    <xdr:sp macro="" textlink="">
      <xdr:nvSpPr>
        <xdr:cNvPr id="8420" name="Line 618">
          <a:extLst>
            <a:ext uri="{FF2B5EF4-FFF2-40B4-BE49-F238E27FC236}">
              <a16:creationId xmlns:a16="http://schemas.microsoft.com/office/drawing/2014/main" id="{00000000-0008-0000-0700-0000E4200000}"/>
            </a:ext>
          </a:extLst>
        </xdr:cNvPr>
        <xdr:cNvSpPr>
          <a:spLocks noChangeShapeType="1"/>
        </xdr:cNvSpPr>
      </xdr:nvSpPr>
      <xdr:spPr bwMode="auto">
        <a:xfrm flipV="1">
          <a:off x="13535025" y="4019550"/>
          <a:ext cx="657225" cy="2571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16</xdr:col>
      <xdr:colOff>619125</xdr:colOff>
      <xdr:row>10</xdr:row>
      <xdr:rowOff>114300</xdr:rowOff>
    </xdr:from>
    <xdr:to>
      <xdr:col>18</xdr:col>
      <xdr:colOff>314325</xdr:colOff>
      <xdr:row>11</xdr:row>
      <xdr:rowOff>200025</xdr:rowOff>
    </xdr:to>
    <xdr:sp macro="" textlink="">
      <xdr:nvSpPr>
        <xdr:cNvPr id="8421" name="Line 619">
          <a:extLst>
            <a:ext uri="{FF2B5EF4-FFF2-40B4-BE49-F238E27FC236}">
              <a16:creationId xmlns:a16="http://schemas.microsoft.com/office/drawing/2014/main" id="{00000000-0008-0000-0700-0000E5200000}"/>
            </a:ext>
          </a:extLst>
        </xdr:cNvPr>
        <xdr:cNvSpPr>
          <a:spLocks noChangeShapeType="1"/>
        </xdr:cNvSpPr>
      </xdr:nvSpPr>
      <xdr:spPr bwMode="auto">
        <a:xfrm>
          <a:off x="12392025" y="3790950"/>
          <a:ext cx="762000" cy="28575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628650</xdr:colOff>
      <xdr:row>9</xdr:row>
      <xdr:rowOff>619125</xdr:rowOff>
    </xdr:from>
    <xdr:to>
      <xdr:col>16</xdr:col>
      <xdr:colOff>600075</xdr:colOff>
      <xdr:row>10</xdr:row>
      <xdr:rowOff>114300</xdr:rowOff>
    </xdr:to>
    <xdr:sp macro="" textlink="">
      <xdr:nvSpPr>
        <xdr:cNvPr id="8423" name="Line 621">
          <a:extLst>
            <a:ext uri="{FF2B5EF4-FFF2-40B4-BE49-F238E27FC236}">
              <a16:creationId xmlns:a16="http://schemas.microsoft.com/office/drawing/2014/main" id="{00000000-0008-0000-0700-0000E7200000}"/>
            </a:ext>
          </a:extLst>
        </xdr:cNvPr>
        <xdr:cNvSpPr>
          <a:spLocks noChangeShapeType="1"/>
        </xdr:cNvSpPr>
      </xdr:nvSpPr>
      <xdr:spPr bwMode="auto">
        <a:xfrm>
          <a:off x="11591925" y="3514725"/>
          <a:ext cx="781050" cy="27622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247650</xdr:colOff>
      <xdr:row>9</xdr:row>
      <xdr:rowOff>428625</xdr:rowOff>
    </xdr:from>
    <xdr:to>
      <xdr:col>15</xdr:col>
      <xdr:colOff>581025</xdr:colOff>
      <xdr:row>9</xdr:row>
      <xdr:rowOff>647700</xdr:rowOff>
    </xdr:to>
    <xdr:pic>
      <xdr:nvPicPr>
        <xdr:cNvPr id="8425" name="Picture 624">
          <a:extLst>
            <a:ext uri="{FF2B5EF4-FFF2-40B4-BE49-F238E27FC236}">
              <a16:creationId xmlns:a16="http://schemas.microsoft.com/office/drawing/2014/main" id="{00000000-0008-0000-0700-0000E9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918426">
          <a:off x="11210925" y="332422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200025</xdr:colOff>
      <xdr:row>12</xdr:row>
      <xdr:rowOff>9525</xdr:rowOff>
    </xdr:from>
    <xdr:to>
      <xdr:col>18</xdr:col>
      <xdr:colOff>676275</xdr:colOff>
      <xdr:row>12</xdr:row>
      <xdr:rowOff>152400</xdr:rowOff>
    </xdr:to>
    <xdr:sp macro="" textlink="">
      <xdr:nvSpPr>
        <xdr:cNvPr id="8426" name="Line 625">
          <a:extLst>
            <a:ext uri="{FF2B5EF4-FFF2-40B4-BE49-F238E27FC236}">
              <a16:creationId xmlns:a16="http://schemas.microsoft.com/office/drawing/2014/main" id="{00000000-0008-0000-0700-0000EA200000}"/>
            </a:ext>
          </a:extLst>
        </xdr:cNvPr>
        <xdr:cNvSpPr>
          <a:spLocks noChangeShapeType="1"/>
        </xdr:cNvSpPr>
      </xdr:nvSpPr>
      <xdr:spPr bwMode="auto">
        <a:xfrm>
          <a:off x="13039725" y="4133850"/>
          <a:ext cx="476250" cy="1428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18</xdr:col>
      <xdr:colOff>352425</xdr:colOff>
      <xdr:row>11</xdr:row>
      <xdr:rowOff>190500</xdr:rowOff>
    </xdr:from>
    <xdr:to>
      <xdr:col>18</xdr:col>
      <xdr:colOff>685800</xdr:colOff>
      <xdr:row>12</xdr:row>
      <xdr:rowOff>161925</xdr:rowOff>
    </xdr:to>
    <xdr:pic>
      <xdr:nvPicPr>
        <xdr:cNvPr id="8427" name="Picture 626">
          <a:extLst>
            <a:ext uri="{FF2B5EF4-FFF2-40B4-BE49-F238E27FC236}">
              <a16:creationId xmlns:a16="http://schemas.microsoft.com/office/drawing/2014/main" id="{00000000-0008-0000-0700-0000EB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2811" t="28731" r="55171" b="58945"/>
        <a:stretch>
          <a:fillRect/>
        </a:stretch>
      </xdr:blipFill>
      <xdr:spPr bwMode="auto">
        <a:xfrm rot="885146">
          <a:off x="13192125" y="4067175"/>
          <a:ext cx="3333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438150</xdr:colOff>
      <xdr:row>10</xdr:row>
      <xdr:rowOff>9525</xdr:rowOff>
    </xdr:from>
    <xdr:to>
      <xdr:col>20</xdr:col>
      <xdr:colOff>200025</xdr:colOff>
      <xdr:row>11</xdr:row>
      <xdr:rowOff>104775</xdr:rowOff>
    </xdr:to>
    <xdr:sp macro="" textlink="">
      <xdr:nvSpPr>
        <xdr:cNvPr id="8428" name="Line 627">
          <a:extLst>
            <a:ext uri="{FF2B5EF4-FFF2-40B4-BE49-F238E27FC236}">
              <a16:creationId xmlns:a16="http://schemas.microsoft.com/office/drawing/2014/main" id="{00000000-0008-0000-0700-0000EC200000}"/>
            </a:ext>
          </a:extLst>
        </xdr:cNvPr>
        <xdr:cNvSpPr>
          <a:spLocks noChangeShapeType="1"/>
        </xdr:cNvSpPr>
      </xdr:nvSpPr>
      <xdr:spPr bwMode="auto">
        <a:xfrm flipV="1">
          <a:off x="13277850" y="3686175"/>
          <a:ext cx="809625" cy="2952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18</xdr:col>
      <xdr:colOff>752475</xdr:colOff>
      <xdr:row>9</xdr:row>
      <xdr:rowOff>771525</xdr:rowOff>
    </xdr:from>
    <xdr:to>
      <xdr:col>19</xdr:col>
      <xdr:colOff>228600</xdr:colOff>
      <xdr:row>10</xdr:row>
      <xdr:rowOff>133350</xdr:rowOff>
    </xdr:to>
    <xdr:pic>
      <xdr:nvPicPr>
        <xdr:cNvPr id="8429" name="Picture 628">
          <a:extLst>
            <a:ext uri="{FF2B5EF4-FFF2-40B4-BE49-F238E27FC236}">
              <a16:creationId xmlns:a16="http://schemas.microsoft.com/office/drawing/2014/main" id="{00000000-0008-0000-0700-0000ED2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26450" t="45677" r="62947" b="47134"/>
        <a:stretch>
          <a:fillRect/>
        </a:stretch>
      </xdr:blipFill>
      <xdr:spPr bwMode="auto">
        <a:xfrm rot="-1244578">
          <a:off x="13592175" y="3667125"/>
          <a:ext cx="276225"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790575</xdr:colOff>
      <xdr:row>9</xdr:row>
      <xdr:rowOff>285750</xdr:rowOff>
    </xdr:from>
    <xdr:to>
      <xdr:col>17</xdr:col>
      <xdr:colOff>152400</xdr:colOff>
      <xdr:row>9</xdr:row>
      <xdr:rowOff>495300</xdr:rowOff>
    </xdr:to>
    <xdr:pic>
      <xdr:nvPicPr>
        <xdr:cNvPr id="8430" name="Picture 629">
          <a:extLst>
            <a:ext uri="{FF2B5EF4-FFF2-40B4-BE49-F238E27FC236}">
              <a16:creationId xmlns:a16="http://schemas.microsoft.com/office/drawing/2014/main" id="{00000000-0008-0000-0700-0000EE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12563475" y="3181350"/>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16</xdr:col>
      <xdr:colOff>714375</xdr:colOff>
      <xdr:row>9</xdr:row>
      <xdr:rowOff>581025</xdr:rowOff>
    </xdr:from>
    <xdr:to>
      <xdr:col>17</xdr:col>
      <xdr:colOff>76200</xdr:colOff>
      <xdr:row>10</xdr:row>
      <xdr:rowOff>9525</xdr:rowOff>
    </xdr:to>
    <xdr:pic>
      <xdr:nvPicPr>
        <xdr:cNvPr id="8431" name="Picture 630">
          <a:extLst>
            <a:ext uri="{FF2B5EF4-FFF2-40B4-BE49-F238E27FC236}">
              <a16:creationId xmlns:a16="http://schemas.microsoft.com/office/drawing/2014/main" id="{00000000-0008-0000-0700-0000EF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6107" t="43864" r="60786" b="51175"/>
        <a:stretch>
          <a:fillRect/>
        </a:stretch>
      </xdr:blipFill>
      <xdr:spPr bwMode="auto">
        <a:xfrm>
          <a:off x="12487275" y="3476625"/>
          <a:ext cx="19050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447675</xdr:colOff>
      <xdr:row>9</xdr:row>
      <xdr:rowOff>552450</xdr:rowOff>
    </xdr:from>
    <xdr:to>
      <xdr:col>18</xdr:col>
      <xdr:colOff>638175</xdr:colOff>
      <xdr:row>9</xdr:row>
      <xdr:rowOff>752475</xdr:rowOff>
    </xdr:to>
    <xdr:pic>
      <xdr:nvPicPr>
        <xdr:cNvPr id="8432" name="Picture 631">
          <a:extLst>
            <a:ext uri="{FF2B5EF4-FFF2-40B4-BE49-F238E27FC236}">
              <a16:creationId xmlns:a16="http://schemas.microsoft.com/office/drawing/2014/main" id="{00000000-0008-0000-0700-0000F0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458" b="51503"/>
        <a:stretch>
          <a:fillRect/>
        </a:stretch>
      </xdr:blipFill>
      <xdr:spPr bwMode="auto">
        <a:xfrm>
          <a:off x="13287375" y="3448050"/>
          <a:ext cx="1905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390525</xdr:colOff>
      <xdr:row>10</xdr:row>
      <xdr:rowOff>57150</xdr:rowOff>
    </xdr:from>
    <xdr:to>
      <xdr:col>18</xdr:col>
      <xdr:colOff>571500</xdr:colOff>
      <xdr:row>11</xdr:row>
      <xdr:rowOff>47625</xdr:rowOff>
    </xdr:to>
    <xdr:pic>
      <xdr:nvPicPr>
        <xdr:cNvPr id="8433" name="Picture 632">
          <a:extLst>
            <a:ext uri="{FF2B5EF4-FFF2-40B4-BE49-F238E27FC236}">
              <a16:creationId xmlns:a16="http://schemas.microsoft.com/office/drawing/2014/main" id="{00000000-0008-0000-0700-0000F1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47449" t="43864" r="49458" b="51503"/>
        <a:stretch>
          <a:fillRect/>
        </a:stretch>
      </xdr:blipFill>
      <xdr:spPr bwMode="auto">
        <a:xfrm>
          <a:off x="13230225" y="3733800"/>
          <a:ext cx="180975" cy="190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19</xdr:col>
      <xdr:colOff>209550</xdr:colOff>
      <xdr:row>10</xdr:row>
      <xdr:rowOff>171450</xdr:rowOff>
    </xdr:from>
    <xdr:to>
      <xdr:col>20</xdr:col>
      <xdr:colOff>257175</xdr:colOff>
      <xdr:row>11</xdr:row>
      <xdr:rowOff>219075</xdr:rowOff>
    </xdr:to>
    <xdr:pic>
      <xdr:nvPicPr>
        <xdr:cNvPr id="8434" name="Picture 633">
          <a:extLst>
            <a:ext uri="{FF2B5EF4-FFF2-40B4-BE49-F238E27FC236}">
              <a16:creationId xmlns:a16="http://schemas.microsoft.com/office/drawing/2014/main" id="{00000000-0008-0000-0700-0000F2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59256" t="43864" r="35928" b="50497"/>
        <a:stretch>
          <a:fillRect/>
        </a:stretch>
      </xdr:blipFill>
      <xdr:spPr bwMode="auto">
        <a:xfrm>
          <a:off x="13849350" y="3848100"/>
          <a:ext cx="2952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781050</xdr:colOff>
      <xdr:row>9</xdr:row>
      <xdr:rowOff>247650</xdr:rowOff>
    </xdr:from>
    <xdr:to>
      <xdr:col>16</xdr:col>
      <xdr:colOff>266700</xdr:colOff>
      <xdr:row>9</xdr:row>
      <xdr:rowOff>485775</xdr:rowOff>
    </xdr:to>
    <xdr:pic>
      <xdr:nvPicPr>
        <xdr:cNvPr id="8435" name="Picture 634">
          <a:extLst>
            <a:ext uri="{FF2B5EF4-FFF2-40B4-BE49-F238E27FC236}">
              <a16:creationId xmlns:a16="http://schemas.microsoft.com/office/drawing/2014/main" id="{00000000-0008-0000-0700-0000F32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59256" t="43864" r="35928" b="50497"/>
        <a:stretch>
          <a:fillRect/>
        </a:stretch>
      </xdr:blipFill>
      <xdr:spPr bwMode="auto">
        <a:xfrm>
          <a:off x="11744325" y="3143250"/>
          <a:ext cx="2952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15</xdr:col>
      <xdr:colOff>161925</xdr:colOff>
      <xdr:row>9</xdr:row>
      <xdr:rowOff>533400</xdr:rowOff>
    </xdr:from>
    <xdr:to>
      <xdr:col>15</xdr:col>
      <xdr:colOff>552450</xdr:colOff>
      <xdr:row>9</xdr:row>
      <xdr:rowOff>638175</xdr:rowOff>
    </xdr:to>
    <xdr:sp macro="" textlink="">
      <xdr:nvSpPr>
        <xdr:cNvPr id="8437" name="Line 637">
          <a:extLst>
            <a:ext uri="{FF2B5EF4-FFF2-40B4-BE49-F238E27FC236}">
              <a16:creationId xmlns:a16="http://schemas.microsoft.com/office/drawing/2014/main" id="{00000000-0008-0000-0700-0000F5200000}"/>
            </a:ext>
          </a:extLst>
        </xdr:cNvPr>
        <xdr:cNvSpPr>
          <a:spLocks noChangeShapeType="1"/>
        </xdr:cNvSpPr>
      </xdr:nvSpPr>
      <xdr:spPr bwMode="auto">
        <a:xfrm>
          <a:off x="11125200" y="3429000"/>
          <a:ext cx="390525" cy="1047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16</xdr:col>
      <xdr:colOff>561975</xdr:colOff>
      <xdr:row>10</xdr:row>
      <xdr:rowOff>85725</xdr:rowOff>
    </xdr:from>
    <xdr:to>
      <xdr:col>16</xdr:col>
      <xdr:colOff>666750</xdr:colOff>
      <xdr:row>10</xdr:row>
      <xdr:rowOff>133350</xdr:rowOff>
    </xdr:to>
    <xdr:sp macro="" textlink="">
      <xdr:nvSpPr>
        <xdr:cNvPr id="8438" name="Line 638">
          <a:extLst>
            <a:ext uri="{FF2B5EF4-FFF2-40B4-BE49-F238E27FC236}">
              <a16:creationId xmlns:a16="http://schemas.microsoft.com/office/drawing/2014/main" id="{00000000-0008-0000-0700-0000F6200000}"/>
            </a:ext>
          </a:extLst>
        </xdr:cNvPr>
        <xdr:cNvSpPr>
          <a:spLocks noChangeShapeType="1"/>
        </xdr:cNvSpPr>
      </xdr:nvSpPr>
      <xdr:spPr bwMode="auto">
        <a:xfrm flipV="1">
          <a:off x="12334875" y="3762375"/>
          <a:ext cx="104775" cy="4762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3</xdr:col>
      <xdr:colOff>152400</xdr:colOff>
      <xdr:row>23</xdr:row>
      <xdr:rowOff>152400</xdr:rowOff>
    </xdr:from>
    <xdr:to>
      <xdr:col>7</xdr:col>
      <xdr:colOff>152400</xdr:colOff>
      <xdr:row>31</xdr:row>
      <xdr:rowOff>123825</xdr:rowOff>
    </xdr:to>
    <xdr:pic>
      <xdr:nvPicPr>
        <xdr:cNvPr id="8439" name="Рисунок 391">
          <a:extLst>
            <a:ext uri="{FF2B5EF4-FFF2-40B4-BE49-F238E27FC236}">
              <a16:creationId xmlns:a16="http://schemas.microsoft.com/office/drawing/2014/main" id="{00000000-0008-0000-0700-0000F72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l="24875" t="16940" r="45505" b="29782"/>
        <a:stretch>
          <a:fillRect/>
        </a:stretch>
      </xdr:blipFill>
      <xdr:spPr bwMode="auto">
        <a:xfrm>
          <a:off x="1962150" y="7086600"/>
          <a:ext cx="3286125" cy="3524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266700</xdr:colOff>
      <xdr:row>23</xdr:row>
      <xdr:rowOff>133350</xdr:rowOff>
    </xdr:from>
    <xdr:to>
      <xdr:col>4</xdr:col>
      <xdr:colOff>371475</xdr:colOff>
      <xdr:row>23</xdr:row>
      <xdr:rowOff>190500</xdr:rowOff>
    </xdr:to>
    <xdr:sp macro="" textlink="">
      <xdr:nvSpPr>
        <xdr:cNvPr id="8443" name="Line 693">
          <a:extLst>
            <a:ext uri="{FF2B5EF4-FFF2-40B4-BE49-F238E27FC236}">
              <a16:creationId xmlns:a16="http://schemas.microsoft.com/office/drawing/2014/main" id="{00000000-0008-0000-0700-0000FB200000}"/>
            </a:ext>
          </a:extLst>
        </xdr:cNvPr>
        <xdr:cNvSpPr>
          <a:spLocks noChangeShapeType="1"/>
        </xdr:cNvSpPr>
      </xdr:nvSpPr>
      <xdr:spPr bwMode="auto">
        <a:xfrm>
          <a:off x="2886075" y="7067550"/>
          <a:ext cx="104775" cy="571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771525</xdr:colOff>
      <xdr:row>24</xdr:row>
      <xdr:rowOff>200025</xdr:rowOff>
    </xdr:from>
    <xdr:to>
      <xdr:col>3</xdr:col>
      <xdr:colOff>371475</xdr:colOff>
      <xdr:row>24</xdr:row>
      <xdr:rowOff>438150</xdr:rowOff>
    </xdr:to>
    <xdr:pic>
      <xdr:nvPicPr>
        <xdr:cNvPr id="8444" name="Рисунок 106">
          <a:extLst>
            <a:ext uri="{FF2B5EF4-FFF2-40B4-BE49-F238E27FC236}">
              <a16:creationId xmlns:a16="http://schemas.microsoft.com/office/drawing/2014/main" id="{00000000-0008-0000-0700-0000FC2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l="33858" t="23645" r="59103" b="69859"/>
        <a:stretch>
          <a:fillRect/>
        </a:stretch>
      </xdr:blipFill>
      <xdr:spPr bwMode="auto">
        <a:xfrm rot="-1377077">
          <a:off x="1771650" y="7334250"/>
          <a:ext cx="409575" cy="238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152400</xdr:colOff>
      <xdr:row>25</xdr:row>
      <xdr:rowOff>219075</xdr:rowOff>
    </xdr:from>
    <xdr:to>
      <xdr:col>3</xdr:col>
      <xdr:colOff>219075</xdr:colOff>
      <xdr:row>25</xdr:row>
      <xdr:rowOff>695325</xdr:rowOff>
    </xdr:to>
    <xdr:sp macro="" textlink="">
      <xdr:nvSpPr>
        <xdr:cNvPr id="8448" name="Line 693">
          <a:extLst>
            <a:ext uri="{FF2B5EF4-FFF2-40B4-BE49-F238E27FC236}">
              <a16:creationId xmlns:a16="http://schemas.microsoft.com/office/drawing/2014/main" id="{00000000-0008-0000-0700-000000210000}"/>
            </a:ext>
          </a:extLst>
        </xdr:cNvPr>
        <xdr:cNvSpPr>
          <a:spLocks noChangeShapeType="1"/>
        </xdr:cNvSpPr>
      </xdr:nvSpPr>
      <xdr:spPr bwMode="auto">
        <a:xfrm>
          <a:off x="1152525" y="7886700"/>
          <a:ext cx="876300" cy="47625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161925</xdr:colOff>
      <xdr:row>23</xdr:row>
      <xdr:rowOff>171450</xdr:rowOff>
    </xdr:from>
    <xdr:to>
      <xdr:col>4</xdr:col>
      <xdr:colOff>295275</xdr:colOff>
      <xdr:row>25</xdr:row>
      <xdr:rowOff>228600</xdr:rowOff>
    </xdr:to>
    <xdr:sp macro="" textlink="">
      <xdr:nvSpPr>
        <xdr:cNvPr id="8449" name="Line 697">
          <a:extLst>
            <a:ext uri="{FF2B5EF4-FFF2-40B4-BE49-F238E27FC236}">
              <a16:creationId xmlns:a16="http://schemas.microsoft.com/office/drawing/2014/main" id="{00000000-0008-0000-0700-000001210000}"/>
            </a:ext>
          </a:extLst>
        </xdr:cNvPr>
        <xdr:cNvSpPr>
          <a:spLocks noChangeShapeType="1"/>
        </xdr:cNvSpPr>
      </xdr:nvSpPr>
      <xdr:spPr bwMode="auto">
        <a:xfrm flipV="1">
          <a:off x="1162050" y="7105650"/>
          <a:ext cx="1752600" cy="79057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419100</xdr:colOff>
      <xdr:row>23</xdr:row>
      <xdr:rowOff>133350</xdr:rowOff>
    </xdr:from>
    <xdr:to>
      <xdr:col>4</xdr:col>
      <xdr:colOff>552450</xdr:colOff>
      <xdr:row>23</xdr:row>
      <xdr:rowOff>200025</xdr:rowOff>
    </xdr:to>
    <xdr:sp macro="" textlink="">
      <xdr:nvSpPr>
        <xdr:cNvPr id="8450" name="Line 693">
          <a:extLst>
            <a:ext uri="{FF2B5EF4-FFF2-40B4-BE49-F238E27FC236}">
              <a16:creationId xmlns:a16="http://schemas.microsoft.com/office/drawing/2014/main" id="{00000000-0008-0000-0700-000002210000}"/>
            </a:ext>
          </a:extLst>
        </xdr:cNvPr>
        <xdr:cNvSpPr>
          <a:spLocks noChangeShapeType="1"/>
        </xdr:cNvSpPr>
      </xdr:nvSpPr>
      <xdr:spPr bwMode="auto">
        <a:xfrm flipH="1">
          <a:off x="3038475" y="7067550"/>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104775</xdr:colOff>
      <xdr:row>25</xdr:row>
      <xdr:rowOff>323850</xdr:rowOff>
    </xdr:from>
    <xdr:to>
      <xdr:col>7</xdr:col>
      <xdr:colOff>238125</xdr:colOff>
      <xdr:row>25</xdr:row>
      <xdr:rowOff>390525</xdr:rowOff>
    </xdr:to>
    <xdr:sp macro="" textlink="">
      <xdr:nvSpPr>
        <xdr:cNvPr id="8451" name="Line 693">
          <a:extLst>
            <a:ext uri="{FF2B5EF4-FFF2-40B4-BE49-F238E27FC236}">
              <a16:creationId xmlns:a16="http://schemas.microsoft.com/office/drawing/2014/main" id="{00000000-0008-0000-0700-000003210000}"/>
            </a:ext>
          </a:extLst>
        </xdr:cNvPr>
        <xdr:cNvSpPr>
          <a:spLocks noChangeShapeType="1"/>
        </xdr:cNvSpPr>
      </xdr:nvSpPr>
      <xdr:spPr bwMode="auto">
        <a:xfrm flipH="1">
          <a:off x="5200650" y="7991475"/>
          <a:ext cx="133350"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514350</xdr:colOff>
      <xdr:row>23</xdr:row>
      <xdr:rowOff>171450</xdr:rowOff>
    </xdr:from>
    <xdr:to>
      <xdr:col>7</xdr:col>
      <xdr:colOff>171450</xdr:colOff>
      <xdr:row>25</xdr:row>
      <xdr:rowOff>352425</xdr:rowOff>
    </xdr:to>
    <xdr:sp macro="" textlink="">
      <xdr:nvSpPr>
        <xdr:cNvPr id="8452" name="Line 697">
          <a:extLst>
            <a:ext uri="{FF2B5EF4-FFF2-40B4-BE49-F238E27FC236}">
              <a16:creationId xmlns:a16="http://schemas.microsoft.com/office/drawing/2014/main" id="{00000000-0008-0000-0700-000004210000}"/>
            </a:ext>
          </a:extLst>
        </xdr:cNvPr>
        <xdr:cNvSpPr>
          <a:spLocks noChangeShapeType="1"/>
        </xdr:cNvSpPr>
      </xdr:nvSpPr>
      <xdr:spPr bwMode="auto">
        <a:xfrm>
          <a:off x="3133725" y="7105650"/>
          <a:ext cx="2133600" cy="91440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11</xdr:col>
      <xdr:colOff>79375</xdr:colOff>
      <xdr:row>24</xdr:row>
      <xdr:rowOff>380999</xdr:rowOff>
    </xdr:from>
    <xdr:to>
      <xdr:col>11</xdr:col>
      <xdr:colOff>216958</xdr:colOff>
      <xdr:row>24</xdr:row>
      <xdr:rowOff>432858</xdr:rowOff>
    </xdr:to>
    <xdr:sp macro="" textlink="">
      <xdr:nvSpPr>
        <xdr:cNvPr id="8453" name="Line 693">
          <a:extLst>
            <a:ext uri="{FF2B5EF4-FFF2-40B4-BE49-F238E27FC236}">
              <a16:creationId xmlns:a16="http://schemas.microsoft.com/office/drawing/2014/main" id="{00000000-0008-0000-0700-000005210000}"/>
            </a:ext>
          </a:extLst>
        </xdr:cNvPr>
        <xdr:cNvSpPr>
          <a:spLocks noChangeShapeType="1"/>
        </xdr:cNvSpPr>
      </xdr:nvSpPr>
      <xdr:spPr bwMode="auto">
        <a:xfrm>
          <a:off x="8699500" y="7524749"/>
          <a:ext cx="137583" cy="51859"/>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761998</xdr:colOff>
      <xdr:row>23</xdr:row>
      <xdr:rowOff>201081</xdr:rowOff>
    </xdr:from>
    <xdr:to>
      <xdr:col>12</xdr:col>
      <xdr:colOff>933447</xdr:colOff>
      <xdr:row>24</xdr:row>
      <xdr:rowOff>62439</xdr:rowOff>
    </xdr:to>
    <xdr:sp macro="" textlink="">
      <xdr:nvSpPr>
        <xdr:cNvPr id="8454" name="Line 693">
          <a:extLst>
            <a:ext uri="{FF2B5EF4-FFF2-40B4-BE49-F238E27FC236}">
              <a16:creationId xmlns:a16="http://schemas.microsoft.com/office/drawing/2014/main" id="{00000000-0008-0000-0700-000006210000}"/>
            </a:ext>
          </a:extLst>
        </xdr:cNvPr>
        <xdr:cNvSpPr>
          <a:spLocks noChangeShapeType="1"/>
        </xdr:cNvSpPr>
      </xdr:nvSpPr>
      <xdr:spPr bwMode="auto">
        <a:xfrm>
          <a:off x="9620248" y="7143748"/>
          <a:ext cx="171449" cy="62441"/>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111124</xdr:colOff>
      <xdr:row>24</xdr:row>
      <xdr:rowOff>26458</xdr:rowOff>
    </xdr:from>
    <xdr:to>
      <xdr:col>12</xdr:col>
      <xdr:colOff>777874</xdr:colOff>
      <xdr:row>24</xdr:row>
      <xdr:rowOff>368298</xdr:rowOff>
    </xdr:to>
    <xdr:sp macro="" textlink="">
      <xdr:nvSpPr>
        <xdr:cNvPr id="8455" name="Line 697">
          <a:extLst>
            <a:ext uri="{FF2B5EF4-FFF2-40B4-BE49-F238E27FC236}">
              <a16:creationId xmlns:a16="http://schemas.microsoft.com/office/drawing/2014/main" id="{00000000-0008-0000-0700-000007210000}"/>
            </a:ext>
          </a:extLst>
        </xdr:cNvPr>
        <xdr:cNvSpPr>
          <a:spLocks noChangeShapeType="1"/>
        </xdr:cNvSpPr>
      </xdr:nvSpPr>
      <xdr:spPr bwMode="auto">
        <a:xfrm flipV="1">
          <a:off x="8731249" y="7170208"/>
          <a:ext cx="904875" cy="34184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13</xdr:col>
      <xdr:colOff>33865</xdr:colOff>
      <xdr:row>23</xdr:row>
      <xdr:rowOff>29159</xdr:rowOff>
    </xdr:from>
    <xdr:to>
      <xdr:col>14</xdr:col>
      <xdr:colOff>369336</xdr:colOff>
      <xdr:row>24</xdr:row>
      <xdr:rowOff>64559</xdr:rowOff>
    </xdr:to>
    <xdr:sp macro="" textlink="">
      <xdr:nvSpPr>
        <xdr:cNvPr id="8457" name="Line 693">
          <a:extLst>
            <a:ext uri="{FF2B5EF4-FFF2-40B4-BE49-F238E27FC236}">
              <a16:creationId xmlns:a16="http://schemas.microsoft.com/office/drawing/2014/main" id="{00000000-0008-0000-0700-000009210000}"/>
            </a:ext>
          </a:extLst>
        </xdr:cNvPr>
        <xdr:cNvSpPr>
          <a:spLocks noChangeShapeType="1"/>
        </xdr:cNvSpPr>
      </xdr:nvSpPr>
      <xdr:spPr bwMode="auto">
        <a:xfrm flipH="1">
          <a:off x="9860166" y="6959082"/>
          <a:ext cx="583315" cy="23464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746123</xdr:colOff>
      <xdr:row>24</xdr:row>
      <xdr:rowOff>370417</xdr:rowOff>
    </xdr:from>
    <xdr:to>
      <xdr:col>14</xdr:col>
      <xdr:colOff>894290</xdr:colOff>
      <xdr:row>24</xdr:row>
      <xdr:rowOff>428625</xdr:rowOff>
    </xdr:to>
    <xdr:sp macro="" textlink="">
      <xdr:nvSpPr>
        <xdr:cNvPr id="8458" name="Line 693">
          <a:extLst>
            <a:ext uri="{FF2B5EF4-FFF2-40B4-BE49-F238E27FC236}">
              <a16:creationId xmlns:a16="http://schemas.microsoft.com/office/drawing/2014/main" id="{00000000-0008-0000-0700-00000A210000}"/>
            </a:ext>
          </a:extLst>
        </xdr:cNvPr>
        <xdr:cNvSpPr>
          <a:spLocks noChangeShapeType="1"/>
        </xdr:cNvSpPr>
      </xdr:nvSpPr>
      <xdr:spPr bwMode="auto">
        <a:xfrm flipH="1">
          <a:off x="10816165" y="7514167"/>
          <a:ext cx="148167" cy="58208"/>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164042</xdr:colOff>
      <xdr:row>24</xdr:row>
      <xdr:rowOff>26458</xdr:rowOff>
    </xdr:from>
    <xdr:to>
      <xdr:col>14</xdr:col>
      <xdr:colOff>856191</xdr:colOff>
      <xdr:row>24</xdr:row>
      <xdr:rowOff>377825</xdr:rowOff>
    </xdr:to>
    <xdr:sp macro="" textlink="">
      <xdr:nvSpPr>
        <xdr:cNvPr id="8459" name="Line 697">
          <a:extLst>
            <a:ext uri="{FF2B5EF4-FFF2-40B4-BE49-F238E27FC236}">
              <a16:creationId xmlns:a16="http://schemas.microsoft.com/office/drawing/2014/main" id="{00000000-0008-0000-0700-00000B210000}"/>
            </a:ext>
          </a:extLst>
        </xdr:cNvPr>
        <xdr:cNvSpPr>
          <a:spLocks noChangeShapeType="1"/>
        </xdr:cNvSpPr>
      </xdr:nvSpPr>
      <xdr:spPr bwMode="auto">
        <a:xfrm>
          <a:off x="9985375" y="7170208"/>
          <a:ext cx="940858" cy="351367"/>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18</xdr:col>
      <xdr:colOff>88899</xdr:colOff>
      <xdr:row>25</xdr:row>
      <xdr:rowOff>481542</xdr:rowOff>
    </xdr:from>
    <xdr:to>
      <xdr:col>18</xdr:col>
      <xdr:colOff>587374</xdr:colOff>
      <xdr:row>25</xdr:row>
      <xdr:rowOff>682625</xdr:rowOff>
    </xdr:to>
    <xdr:sp macro="" textlink="">
      <xdr:nvSpPr>
        <xdr:cNvPr id="8461" name="Line 693">
          <a:extLst>
            <a:ext uri="{FF2B5EF4-FFF2-40B4-BE49-F238E27FC236}">
              <a16:creationId xmlns:a16="http://schemas.microsoft.com/office/drawing/2014/main" id="{00000000-0008-0000-0700-00000D210000}"/>
            </a:ext>
          </a:extLst>
        </xdr:cNvPr>
        <xdr:cNvSpPr>
          <a:spLocks noChangeShapeType="1"/>
        </xdr:cNvSpPr>
      </xdr:nvSpPr>
      <xdr:spPr bwMode="auto">
        <a:xfrm flipH="1">
          <a:off x="12931774" y="8159750"/>
          <a:ext cx="498475" cy="20108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866775</xdr:colOff>
      <xdr:row>24</xdr:row>
      <xdr:rowOff>387351</xdr:rowOff>
    </xdr:from>
    <xdr:to>
      <xdr:col>18</xdr:col>
      <xdr:colOff>153458</xdr:colOff>
      <xdr:row>25</xdr:row>
      <xdr:rowOff>619125</xdr:rowOff>
    </xdr:to>
    <xdr:sp macro="" textlink="">
      <xdr:nvSpPr>
        <xdr:cNvPr id="8462" name="Line 697">
          <a:extLst>
            <a:ext uri="{FF2B5EF4-FFF2-40B4-BE49-F238E27FC236}">
              <a16:creationId xmlns:a16="http://schemas.microsoft.com/office/drawing/2014/main" id="{00000000-0008-0000-0700-00000E210000}"/>
            </a:ext>
          </a:extLst>
        </xdr:cNvPr>
        <xdr:cNvSpPr>
          <a:spLocks noChangeShapeType="1"/>
        </xdr:cNvSpPr>
      </xdr:nvSpPr>
      <xdr:spPr bwMode="auto">
        <a:xfrm>
          <a:off x="10936817" y="7531101"/>
          <a:ext cx="2059516" cy="766232"/>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285749</xdr:colOff>
      <xdr:row>23</xdr:row>
      <xdr:rowOff>95250</xdr:rowOff>
    </xdr:from>
    <xdr:to>
      <xdr:col>18</xdr:col>
      <xdr:colOff>527050</xdr:colOff>
      <xdr:row>25</xdr:row>
      <xdr:rowOff>483658</xdr:rowOff>
    </xdr:to>
    <xdr:sp macro="" textlink="">
      <xdr:nvSpPr>
        <xdr:cNvPr id="8464" name="Line 697">
          <a:extLst>
            <a:ext uri="{FF2B5EF4-FFF2-40B4-BE49-F238E27FC236}">
              <a16:creationId xmlns:a16="http://schemas.microsoft.com/office/drawing/2014/main" id="{00000000-0008-0000-0700-000010210000}"/>
            </a:ext>
          </a:extLst>
        </xdr:cNvPr>
        <xdr:cNvSpPr>
          <a:spLocks noChangeShapeType="1"/>
        </xdr:cNvSpPr>
      </xdr:nvSpPr>
      <xdr:spPr bwMode="auto">
        <a:xfrm>
          <a:off x="10358437" y="7048500"/>
          <a:ext cx="3015457" cy="112659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707302</xdr:colOff>
      <xdr:row>55</xdr:row>
      <xdr:rowOff>471535</xdr:rowOff>
    </xdr:from>
    <xdr:to>
      <xdr:col>2</xdr:col>
      <xdr:colOff>315928</xdr:colOff>
      <xdr:row>56</xdr:row>
      <xdr:rowOff>103737</xdr:rowOff>
    </xdr:to>
    <xdr:sp macro="" textlink="">
      <xdr:nvSpPr>
        <xdr:cNvPr id="8465" name="Line 693">
          <a:extLst>
            <a:ext uri="{FF2B5EF4-FFF2-40B4-BE49-F238E27FC236}">
              <a16:creationId xmlns:a16="http://schemas.microsoft.com/office/drawing/2014/main" id="{00000000-0008-0000-0700-000011210000}"/>
            </a:ext>
          </a:extLst>
        </xdr:cNvPr>
        <xdr:cNvSpPr>
          <a:spLocks noChangeShapeType="1"/>
        </xdr:cNvSpPr>
      </xdr:nvSpPr>
      <xdr:spPr bwMode="auto">
        <a:xfrm>
          <a:off x="895916" y="16098193"/>
          <a:ext cx="419665" cy="16503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231053</xdr:colOff>
      <xdr:row>55</xdr:row>
      <xdr:rowOff>235767</xdr:rowOff>
    </xdr:from>
    <xdr:to>
      <xdr:col>3</xdr:col>
      <xdr:colOff>320645</xdr:colOff>
      <xdr:row>56</xdr:row>
      <xdr:rowOff>47152</xdr:rowOff>
    </xdr:to>
    <xdr:sp macro="" textlink="">
      <xdr:nvSpPr>
        <xdr:cNvPr id="8466" name="Line 697">
          <a:extLst>
            <a:ext uri="{FF2B5EF4-FFF2-40B4-BE49-F238E27FC236}">
              <a16:creationId xmlns:a16="http://schemas.microsoft.com/office/drawing/2014/main" id="{00000000-0008-0000-0700-000012210000}"/>
            </a:ext>
          </a:extLst>
        </xdr:cNvPr>
        <xdr:cNvSpPr>
          <a:spLocks noChangeShapeType="1"/>
        </xdr:cNvSpPr>
      </xdr:nvSpPr>
      <xdr:spPr bwMode="auto">
        <a:xfrm flipV="1">
          <a:off x="1230706" y="15862425"/>
          <a:ext cx="900632" cy="34422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3</xdr:col>
      <xdr:colOff>320644</xdr:colOff>
      <xdr:row>55</xdr:row>
      <xdr:rowOff>207476</xdr:rowOff>
    </xdr:from>
    <xdr:to>
      <xdr:col>3</xdr:col>
      <xdr:colOff>456250</xdr:colOff>
      <xdr:row>55</xdr:row>
      <xdr:rowOff>271130</xdr:rowOff>
    </xdr:to>
    <xdr:sp macro="" textlink="">
      <xdr:nvSpPr>
        <xdr:cNvPr id="8467" name="Line 693">
          <a:extLst>
            <a:ext uri="{FF2B5EF4-FFF2-40B4-BE49-F238E27FC236}">
              <a16:creationId xmlns:a16="http://schemas.microsoft.com/office/drawing/2014/main" id="{00000000-0008-0000-0700-000013210000}"/>
            </a:ext>
          </a:extLst>
        </xdr:cNvPr>
        <xdr:cNvSpPr>
          <a:spLocks noChangeShapeType="1"/>
        </xdr:cNvSpPr>
      </xdr:nvSpPr>
      <xdr:spPr bwMode="auto">
        <a:xfrm>
          <a:off x="2131337" y="15834134"/>
          <a:ext cx="135606" cy="6365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42438</xdr:colOff>
      <xdr:row>53</xdr:row>
      <xdr:rowOff>141461</xdr:rowOff>
    </xdr:from>
    <xdr:to>
      <xdr:col>4</xdr:col>
      <xdr:colOff>546982</xdr:colOff>
      <xdr:row>54</xdr:row>
      <xdr:rowOff>160321</xdr:rowOff>
    </xdr:to>
    <xdr:sp macro="" textlink="">
      <xdr:nvSpPr>
        <xdr:cNvPr id="8468" name="Line 693">
          <a:extLst>
            <a:ext uri="{FF2B5EF4-FFF2-40B4-BE49-F238E27FC236}">
              <a16:creationId xmlns:a16="http://schemas.microsoft.com/office/drawing/2014/main" id="{00000000-0008-0000-0700-000014210000}"/>
            </a:ext>
          </a:extLst>
        </xdr:cNvPr>
        <xdr:cNvSpPr>
          <a:spLocks noChangeShapeType="1"/>
        </xdr:cNvSpPr>
      </xdr:nvSpPr>
      <xdr:spPr bwMode="auto">
        <a:xfrm>
          <a:off x="2664171" y="15372030"/>
          <a:ext cx="504544" cy="21690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370816</xdr:colOff>
      <xdr:row>54</xdr:row>
      <xdr:rowOff>99021</xdr:rowOff>
    </xdr:from>
    <xdr:to>
      <xdr:col>4</xdr:col>
      <xdr:colOff>330074</xdr:colOff>
      <xdr:row>55</xdr:row>
      <xdr:rowOff>214076</xdr:rowOff>
    </xdr:to>
    <xdr:sp macro="" textlink="">
      <xdr:nvSpPr>
        <xdr:cNvPr id="8469" name="Line 697">
          <a:extLst>
            <a:ext uri="{FF2B5EF4-FFF2-40B4-BE49-F238E27FC236}">
              <a16:creationId xmlns:a16="http://schemas.microsoft.com/office/drawing/2014/main" id="{00000000-0008-0000-0700-000015210000}"/>
            </a:ext>
          </a:extLst>
        </xdr:cNvPr>
        <xdr:cNvSpPr>
          <a:spLocks noChangeShapeType="1"/>
        </xdr:cNvSpPr>
      </xdr:nvSpPr>
      <xdr:spPr bwMode="auto">
        <a:xfrm flipV="1">
          <a:off x="2181509" y="15527635"/>
          <a:ext cx="770298" cy="31309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xdr:col>
      <xdr:colOff>752475</xdr:colOff>
      <xdr:row>53</xdr:row>
      <xdr:rowOff>169753</xdr:rowOff>
    </xdr:from>
    <xdr:to>
      <xdr:col>4</xdr:col>
      <xdr:colOff>42438</xdr:colOff>
      <xdr:row>55</xdr:row>
      <xdr:rowOff>476250</xdr:rowOff>
    </xdr:to>
    <xdr:sp macro="" textlink="">
      <xdr:nvSpPr>
        <xdr:cNvPr id="8473" name="Line 697">
          <a:extLst>
            <a:ext uri="{FF2B5EF4-FFF2-40B4-BE49-F238E27FC236}">
              <a16:creationId xmlns:a16="http://schemas.microsoft.com/office/drawing/2014/main" id="{00000000-0008-0000-0700-000019210000}"/>
            </a:ext>
          </a:extLst>
        </xdr:cNvPr>
        <xdr:cNvSpPr>
          <a:spLocks noChangeShapeType="1"/>
        </xdr:cNvSpPr>
      </xdr:nvSpPr>
      <xdr:spPr bwMode="auto">
        <a:xfrm flipV="1">
          <a:off x="941089" y="15400322"/>
          <a:ext cx="1723082" cy="70258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4</xdr:col>
      <xdr:colOff>575271</xdr:colOff>
      <xdr:row>53</xdr:row>
      <xdr:rowOff>99021</xdr:rowOff>
    </xdr:from>
    <xdr:to>
      <xdr:col>5</xdr:col>
      <xdr:colOff>320642</xdr:colOff>
      <xdr:row>54</xdr:row>
      <xdr:rowOff>150889</xdr:rowOff>
    </xdr:to>
    <xdr:sp macro="" textlink="">
      <xdr:nvSpPr>
        <xdr:cNvPr id="8474" name="Line 693">
          <a:extLst>
            <a:ext uri="{FF2B5EF4-FFF2-40B4-BE49-F238E27FC236}">
              <a16:creationId xmlns:a16="http://schemas.microsoft.com/office/drawing/2014/main" id="{00000000-0008-0000-0700-00001A210000}"/>
            </a:ext>
          </a:extLst>
        </xdr:cNvPr>
        <xdr:cNvSpPr>
          <a:spLocks noChangeShapeType="1"/>
        </xdr:cNvSpPr>
      </xdr:nvSpPr>
      <xdr:spPr bwMode="auto">
        <a:xfrm flipH="1">
          <a:off x="3197004" y="15329590"/>
          <a:ext cx="603564" cy="24991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587545</xdr:colOff>
      <xdr:row>55</xdr:row>
      <xdr:rowOff>199740</xdr:rowOff>
    </xdr:from>
    <xdr:to>
      <xdr:col>5</xdr:col>
      <xdr:colOff>731834</xdr:colOff>
      <xdr:row>55</xdr:row>
      <xdr:rowOff>266415</xdr:rowOff>
    </xdr:to>
    <xdr:sp macro="" textlink="">
      <xdr:nvSpPr>
        <xdr:cNvPr id="8475" name="Line 693">
          <a:extLst>
            <a:ext uri="{FF2B5EF4-FFF2-40B4-BE49-F238E27FC236}">
              <a16:creationId xmlns:a16="http://schemas.microsoft.com/office/drawing/2014/main" id="{00000000-0008-0000-0700-00001B210000}"/>
            </a:ext>
          </a:extLst>
        </xdr:cNvPr>
        <xdr:cNvSpPr>
          <a:spLocks noChangeShapeType="1"/>
        </xdr:cNvSpPr>
      </xdr:nvSpPr>
      <xdr:spPr bwMode="auto">
        <a:xfrm flipH="1">
          <a:off x="4067471" y="15826398"/>
          <a:ext cx="144289"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761528</xdr:colOff>
      <xdr:row>54</xdr:row>
      <xdr:rowOff>96098</xdr:rowOff>
    </xdr:from>
    <xdr:to>
      <xdr:col>5</xdr:col>
      <xdr:colOff>693156</xdr:colOff>
      <xdr:row>55</xdr:row>
      <xdr:rowOff>202760</xdr:rowOff>
    </xdr:to>
    <xdr:sp macro="" textlink="">
      <xdr:nvSpPr>
        <xdr:cNvPr id="8476" name="Line 697">
          <a:extLst>
            <a:ext uri="{FF2B5EF4-FFF2-40B4-BE49-F238E27FC236}">
              <a16:creationId xmlns:a16="http://schemas.microsoft.com/office/drawing/2014/main" id="{00000000-0008-0000-0700-00001C210000}"/>
            </a:ext>
          </a:extLst>
        </xdr:cNvPr>
        <xdr:cNvSpPr>
          <a:spLocks noChangeShapeType="1"/>
        </xdr:cNvSpPr>
      </xdr:nvSpPr>
      <xdr:spPr bwMode="auto">
        <a:xfrm>
          <a:off x="3383261" y="15524712"/>
          <a:ext cx="789821" cy="304706"/>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8</xdr:col>
      <xdr:colOff>44323</xdr:colOff>
      <xdr:row>56</xdr:row>
      <xdr:rowOff>212191</xdr:rowOff>
    </xdr:from>
    <xdr:to>
      <xdr:col>8</xdr:col>
      <xdr:colOff>598848</xdr:colOff>
      <xdr:row>56</xdr:row>
      <xdr:rowOff>438623</xdr:rowOff>
    </xdr:to>
    <xdr:sp macro="" textlink="">
      <xdr:nvSpPr>
        <xdr:cNvPr id="8480" name="Line 693">
          <a:extLst>
            <a:ext uri="{FF2B5EF4-FFF2-40B4-BE49-F238E27FC236}">
              <a16:creationId xmlns:a16="http://schemas.microsoft.com/office/drawing/2014/main" id="{00000000-0008-0000-0700-000020210000}"/>
            </a:ext>
          </a:extLst>
        </xdr:cNvPr>
        <xdr:cNvSpPr>
          <a:spLocks noChangeShapeType="1"/>
        </xdr:cNvSpPr>
      </xdr:nvSpPr>
      <xdr:spPr bwMode="auto">
        <a:xfrm flipH="1">
          <a:off x="5957368" y="16371684"/>
          <a:ext cx="554525" cy="226432"/>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726165</xdr:colOff>
      <xdr:row>55</xdr:row>
      <xdr:rowOff>221622</xdr:rowOff>
    </xdr:from>
    <xdr:to>
      <xdr:col>8</xdr:col>
      <xdr:colOff>132030</xdr:colOff>
      <xdr:row>56</xdr:row>
      <xdr:rowOff>377228</xdr:rowOff>
    </xdr:to>
    <xdr:sp macro="" textlink="">
      <xdr:nvSpPr>
        <xdr:cNvPr id="8481" name="Line 697">
          <a:extLst>
            <a:ext uri="{FF2B5EF4-FFF2-40B4-BE49-F238E27FC236}">
              <a16:creationId xmlns:a16="http://schemas.microsoft.com/office/drawing/2014/main" id="{00000000-0008-0000-0700-000021210000}"/>
            </a:ext>
          </a:extLst>
        </xdr:cNvPr>
        <xdr:cNvSpPr>
          <a:spLocks noChangeShapeType="1"/>
        </xdr:cNvSpPr>
      </xdr:nvSpPr>
      <xdr:spPr bwMode="auto">
        <a:xfrm>
          <a:off x="4206091" y="15848280"/>
          <a:ext cx="1838984" cy="68844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5</xdr:col>
      <xdr:colOff>297067</xdr:colOff>
      <xdr:row>53</xdr:row>
      <xdr:rowOff>136744</xdr:rowOff>
    </xdr:from>
    <xdr:to>
      <xdr:col>8</xdr:col>
      <xdr:colOff>537549</xdr:colOff>
      <xdr:row>56</xdr:row>
      <xdr:rowOff>193329</xdr:rowOff>
    </xdr:to>
    <xdr:sp macro="" textlink="">
      <xdr:nvSpPr>
        <xdr:cNvPr id="8482" name="Line 697">
          <a:extLst>
            <a:ext uri="{FF2B5EF4-FFF2-40B4-BE49-F238E27FC236}">
              <a16:creationId xmlns:a16="http://schemas.microsoft.com/office/drawing/2014/main" id="{00000000-0008-0000-0700-000022210000}"/>
            </a:ext>
          </a:extLst>
        </xdr:cNvPr>
        <xdr:cNvSpPr>
          <a:spLocks noChangeShapeType="1"/>
        </xdr:cNvSpPr>
      </xdr:nvSpPr>
      <xdr:spPr bwMode="auto">
        <a:xfrm>
          <a:off x="3776993" y="15367313"/>
          <a:ext cx="2673601" cy="985509"/>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559593</xdr:colOff>
      <xdr:row>55</xdr:row>
      <xdr:rowOff>460376</xdr:rowOff>
    </xdr:from>
    <xdr:to>
      <xdr:col>11</xdr:col>
      <xdr:colOff>97633</xdr:colOff>
      <xdr:row>56</xdr:row>
      <xdr:rowOff>99223</xdr:rowOff>
    </xdr:to>
    <xdr:sp macro="" textlink="">
      <xdr:nvSpPr>
        <xdr:cNvPr id="8483" name="Line 693">
          <a:extLst>
            <a:ext uri="{FF2B5EF4-FFF2-40B4-BE49-F238E27FC236}">
              <a16:creationId xmlns:a16="http://schemas.microsoft.com/office/drawing/2014/main" id="{00000000-0008-0000-0700-000023210000}"/>
            </a:ext>
          </a:extLst>
        </xdr:cNvPr>
        <xdr:cNvSpPr>
          <a:spLocks noChangeShapeType="1"/>
        </xdr:cNvSpPr>
      </xdr:nvSpPr>
      <xdr:spPr bwMode="auto">
        <a:xfrm>
          <a:off x="8282781" y="16077407"/>
          <a:ext cx="434977" cy="17066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34925</xdr:colOff>
      <xdr:row>55</xdr:row>
      <xdr:rowOff>250031</xdr:rowOff>
    </xdr:from>
    <xdr:to>
      <xdr:col>12</xdr:col>
      <xdr:colOff>642937</xdr:colOff>
      <xdr:row>56</xdr:row>
      <xdr:rowOff>42863</xdr:rowOff>
    </xdr:to>
    <xdr:sp macro="" textlink="">
      <xdr:nvSpPr>
        <xdr:cNvPr id="8484" name="Line 697">
          <a:extLst>
            <a:ext uri="{FF2B5EF4-FFF2-40B4-BE49-F238E27FC236}">
              <a16:creationId xmlns:a16="http://schemas.microsoft.com/office/drawing/2014/main" id="{00000000-0008-0000-0700-000024210000}"/>
            </a:ext>
          </a:extLst>
        </xdr:cNvPr>
        <xdr:cNvSpPr>
          <a:spLocks noChangeShapeType="1"/>
        </xdr:cNvSpPr>
      </xdr:nvSpPr>
      <xdr:spPr bwMode="auto">
        <a:xfrm flipV="1">
          <a:off x="8655050" y="15867062"/>
          <a:ext cx="846137" cy="324645"/>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12</xdr:col>
      <xdr:colOff>697707</xdr:colOff>
      <xdr:row>54</xdr:row>
      <xdr:rowOff>133623</xdr:rowOff>
    </xdr:from>
    <xdr:to>
      <xdr:col>14</xdr:col>
      <xdr:colOff>256969</xdr:colOff>
      <xdr:row>55</xdr:row>
      <xdr:rowOff>234948</xdr:rowOff>
    </xdr:to>
    <xdr:sp macro="" textlink="">
      <xdr:nvSpPr>
        <xdr:cNvPr id="8485" name="Line 697">
          <a:extLst>
            <a:ext uri="{FF2B5EF4-FFF2-40B4-BE49-F238E27FC236}">
              <a16:creationId xmlns:a16="http://schemas.microsoft.com/office/drawing/2014/main" id="{00000000-0008-0000-0700-000025210000}"/>
            </a:ext>
          </a:extLst>
        </xdr:cNvPr>
        <xdr:cNvSpPr>
          <a:spLocks noChangeShapeType="1"/>
        </xdr:cNvSpPr>
      </xdr:nvSpPr>
      <xdr:spPr bwMode="auto">
        <a:xfrm flipV="1">
          <a:off x="9551160" y="15565494"/>
          <a:ext cx="768732" cy="30004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10</xdr:col>
      <xdr:colOff>627062</xdr:colOff>
      <xdr:row>54</xdr:row>
      <xdr:rowOff>0</xdr:rowOff>
    </xdr:from>
    <xdr:to>
      <xdr:col>13</xdr:col>
      <xdr:colOff>178593</xdr:colOff>
      <xdr:row>55</xdr:row>
      <xdr:rowOff>469107</xdr:rowOff>
    </xdr:to>
    <xdr:sp macro="" textlink="">
      <xdr:nvSpPr>
        <xdr:cNvPr id="8489" name="Line 697">
          <a:extLst>
            <a:ext uri="{FF2B5EF4-FFF2-40B4-BE49-F238E27FC236}">
              <a16:creationId xmlns:a16="http://schemas.microsoft.com/office/drawing/2014/main" id="{00000000-0008-0000-0700-000029210000}"/>
            </a:ext>
          </a:extLst>
        </xdr:cNvPr>
        <xdr:cNvSpPr>
          <a:spLocks noChangeShapeType="1"/>
        </xdr:cNvSpPr>
      </xdr:nvSpPr>
      <xdr:spPr bwMode="auto">
        <a:xfrm flipV="1">
          <a:off x="8350250" y="15418594"/>
          <a:ext cx="1647031" cy="667544"/>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14</xdr:col>
      <xdr:colOff>452438</xdr:colOff>
      <xdr:row>53</xdr:row>
      <xdr:rowOff>146844</xdr:rowOff>
    </xdr:from>
    <xdr:to>
      <xdr:col>15</xdr:col>
      <xdr:colOff>119062</xdr:colOff>
      <xdr:row>54</xdr:row>
      <xdr:rowOff>184943</xdr:rowOff>
    </xdr:to>
    <xdr:sp macro="" textlink="">
      <xdr:nvSpPr>
        <xdr:cNvPr id="8490" name="Line 693">
          <a:extLst>
            <a:ext uri="{FF2B5EF4-FFF2-40B4-BE49-F238E27FC236}">
              <a16:creationId xmlns:a16="http://schemas.microsoft.com/office/drawing/2014/main" id="{00000000-0008-0000-0700-00002A210000}"/>
            </a:ext>
          </a:extLst>
        </xdr:cNvPr>
        <xdr:cNvSpPr>
          <a:spLocks noChangeShapeType="1"/>
        </xdr:cNvSpPr>
      </xdr:nvSpPr>
      <xdr:spPr bwMode="auto">
        <a:xfrm flipH="1">
          <a:off x="10517188" y="15367000"/>
          <a:ext cx="563562" cy="236537"/>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625479</xdr:colOff>
      <xdr:row>55</xdr:row>
      <xdr:rowOff>215904</xdr:rowOff>
    </xdr:from>
    <xdr:to>
      <xdr:col>12</xdr:col>
      <xdr:colOff>768354</xdr:colOff>
      <xdr:row>55</xdr:row>
      <xdr:rowOff>282579</xdr:rowOff>
    </xdr:to>
    <xdr:sp macro="" textlink="">
      <xdr:nvSpPr>
        <xdr:cNvPr id="8491" name="Line 693">
          <a:extLst>
            <a:ext uri="{FF2B5EF4-FFF2-40B4-BE49-F238E27FC236}">
              <a16:creationId xmlns:a16="http://schemas.microsoft.com/office/drawing/2014/main" id="{00000000-0008-0000-0700-00002B210000}"/>
            </a:ext>
          </a:extLst>
        </xdr:cNvPr>
        <xdr:cNvSpPr>
          <a:spLocks noChangeShapeType="1"/>
        </xdr:cNvSpPr>
      </xdr:nvSpPr>
      <xdr:spPr bwMode="auto">
        <a:xfrm>
          <a:off x="9483729" y="15832935"/>
          <a:ext cx="142875" cy="66675"/>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142875</xdr:colOff>
      <xdr:row>53</xdr:row>
      <xdr:rowOff>166688</xdr:rowOff>
    </xdr:from>
    <xdr:to>
      <xdr:col>14</xdr:col>
      <xdr:colOff>420687</xdr:colOff>
      <xdr:row>54</xdr:row>
      <xdr:rowOff>186530</xdr:rowOff>
    </xdr:to>
    <xdr:sp macro="" textlink="">
      <xdr:nvSpPr>
        <xdr:cNvPr id="8492" name="Line 693">
          <a:extLst>
            <a:ext uri="{FF2B5EF4-FFF2-40B4-BE49-F238E27FC236}">
              <a16:creationId xmlns:a16="http://schemas.microsoft.com/office/drawing/2014/main" id="{00000000-0008-0000-0700-00002C210000}"/>
            </a:ext>
          </a:extLst>
        </xdr:cNvPr>
        <xdr:cNvSpPr>
          <a:spLocks noChangeShapeType="1"/>
        </xdr:cNvSpPr>
      </xdr:nvSpPr>
      <xdr:spPr bwMode="auto">
        <a:xfrm>
          <a:off x="9961563" y="15386844"/>
          <a:ext cx="523874" cy="21828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364325</xdr:colOff>
      <xdr:row>55</xdr:row>
      <xdr:rowOff>218282</xdr:rowOff>
    </xdr:from>
    <xdr:to>
      <xdr:col>15</xdr:col>
      <xdr:colOff>507998</xdr:colOff>
      <xdr:row>55</xdr:row>
      <xdr:rowOff>284166</xdr:rowOff>
    </xdr:to>
    <xdr:sp macro="" textlink="">
      <xdr:nvSpPr>
        <xdr:cNvPr id="8493" name="Line 693">
          <a:extLst>
            <a:ext uri="{FF2B5EF4-FFF2-40B4-BE49-F238E27FC236}">
              <a16:creationId xmlns:a16="http://schemas.microsoft.com/office/drawing/2014/main" id="{00000000-0008-0000-0700-00002D210000}"/>
            </a:ext>
          </a:extLst>
        </xdr:cNvPr>
        <xdr:cNvSpPr>
          <a:spLocks noChangeShapeType="1"/>
        </xdr:cNvSpPr>
      </xdr:nvSpPr>
      <xdr:spPr bwMode="auto">
        <a:xfrm flipH="1">
          <a:off x="11326013" y="15835313"/>
          <a:ext cx="143673" cy="65884"/>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583407</xdr:colOff>
      <xdr:row>54</xdr:row>
      <xdr:rowOff>150812</xdr:rowOff>
    </xdr:from>
    <xdr:to>
      <xdr:col>15</xdr:col>
      <xdr:colOff>428624</xdr:colOff>
      <xdr:row>55</xdr:row>
      <xdr:rowOff>242095</xdr:rowOff>
    </xdr:to>
    <xdr:sp macro="" textlink="">
      <xdr:nvSpPr>
        <xdr:cNvPr id="8494" name="Line 697">
          <a:extLst>
            <a:ext uri="{FF2B5EF4-FFF2-40B4-BE49-F238E27FC236}">
              <a16:creationId xmlns:a16="http://schemas.microsoft.com/office/drawing/2014/main" id="{00000000-0008-0000-0700-00002E210000}"/>
            </a:ext>
          </a:extLst>
        </xdr:cNvPr>
        <xdr:cNvSpPr>
          <a:spLocks noChangeShapeType="1"/>
        </xdr:cNvSpPr>
      </xdr:nvSpPr>
      <xdr:spPr bwMode="auto">
        <a:xfrm>
          <a:off x="10648157" y="15569406"/>
          <a:ext cx="742155" cy="289720"/>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20</xdr:col>
      <xdr:colOff>25398</xdr:colOff>
      <xdr:row>56</xdr:row>
      <xdr:rowOff>531813</xdr:rowOff>
    </xdr:from>
    <xdr:to>
      <xdr:col>20</xdr:col>
      <xdr:colOff>519905</xdr:colOff>
      <xdr:row>56</xdr:row>
      <xdr:rowOff>735806</xdr:rowOff>
    </xdr:to>
    <xdr:sp macro="" textlink="">
      <xdr:nvSpPr>
        <xdr:cNvPr id="8497" name="Line 693">
          <a:extLst>
            <a:ext uri="{FF2B5EF4-FFF2-40B4-BE49-F238E27FC236}">
              <a16:creationId xmlns:a16="http://schemas.microsoft.com/office/drawing/2014/main" id="{00000000-0008-0000-0700-000031210000}"/>
            </a:ext>
          </a:extLst>
        </xdr:cNvPr>
        <xdr:cNvSpPr>
          <a:spLocks noChangeShapeType="1"/>
        </xdr:cNvSpPr>
      </xdr:nvSpPr>
      <xdr:spPr bwMode="auto">
        <a:xfrm flipH="1">
          <a:off x="13912054" y="16680657"/>
          <a:ext cx="494507" cy="203993"/>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484187</xdr:colOff>
      <xdr:row>55</xdr:row>
      <xdr:rowOff>254001</xdr:rowOff>
    </xdr:from>
    <xdr:to>
      <xdr:col>18</xdr:col>
      <xdr:colOff>349250</xdr:colOff>
      <xdr:row>56</xdr:row>
      <xdr:rowOff>365126</xdr:rowOff>
    </xdr:to>
    <xdr:sp macro="" textlink="">
      <xdr:nvSpPr>
        <xdr:cNvPr id="8498" name="Line 697">
          <a:extLst>
            <a:ext uri="{FF2B5EF4-FFF2-40B4-BE49-F238E27FC236}">
              <a16:creationId xmlns:a16="http://schemas.microsoft.com/office/drawing/2014/main" id="{00000000-0008-0000-0700-000032210000}"/>
            </a:ext>
          </a:extLst>
        </xdr:cNvPr>
        <xdr:cNvSpPr>
          <a:spLocks noChangeShapeType="1"/>
        </xdr:cNvSpPr>
      </xdr:nvSpPr>
      <xdr:spPr bwMode="auto">
        <a:xfrm>
          <a:off x="11445875" y="15871032"/>
          <a:ext cx="1742281" cy="64293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15</xdr:col>
      <xdr:colOff>43656</xdr:colOff>
      <xdr:row>53</xdr:row>
      <xdr:rowOff>194469</xdr:rowOff>
    </xdr:from>
    <xdr:to>
      <xdr:col>20</xdr:col>
      <xdr:colOff>476250</xdr:colOff>
      <xdr:row>56</xdr:row>
      <xdr:rowOff>531812</xdr:rowOff>
    </xdr:to>
    <xdr:sp macro="" textlink="">
      <xdr:nvSpPr>
        <xdr:cNvPr id="8499" name="Line 697">
          <a:extLst>
            <a:ext uri="{FF2B5EF4-FFF2-40B4-BE49-F238E27FC236}">
              <a16:creationId xmlns:a16="http://schemas.microsoft.com/office/drawing/2014/main" id="{00000000-0008-0000-0700-000033210000}"/>
            </a:ext>
          </a:extLst>
        </xdr:cNvPr>
        <xdr:cNvSpPr>
          <a:spLocks noChangeShapeType="1"/>
        </xdr:cNvSpPr>
      </xdr:nvSpPr>
      <xdr:spPr bwMode="auto">
        <a:xfrm>
          <a:off x="11005344" y="15414625"/>
          <a:ext cx="3357562" cy="1266031"/>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xdr:from>
      <xdr:col>18</xdr:col>
      <xdr:colOff>281783</xdr:colOff>
      <xdr:row>56</xdr:row>
      <xdr:rowOff>361157</xdr:rowOff>
    </xdr:from>
    <xdr:to>
      <xdr:col>18</xdr:col>
      <xdr:colOff>404812</xdr:colOff>
      <xdr:row>56</xdr:row>
      <xdr:rowOff>415927</xdr:rowOff>
    </xdr:to>
    <xdr:sp macro="" textlink="">
      <xdr:nvSpPr>
        <xdr:cNvPr id="8500" name="Line 693">
          <a:extLst>
            <a:ext uri="{FF2B5EF4-FFF2-40B4-BE49-F238E27FC236}">
              <a16:creationId xmlns:a16="http://schemas.microsoft.com/office/drawing/2014/main" id="{00000000-0008-0000-0700-000034210000}"/>
            </a:ext>
          </a:extLst>
        </xdr:cNvPr>
        <xdr:cNvSpPr>
          <a:spLocks noChangeShapeType="1"/>
        </xdr:cNvSpPr>
      </xdr:nvSpPr>
      <xdr:spPr bwMode="auto">
        <a:xfrm flipH="1">
          <a:off x="13120689" y="16510001"/>
          <a:ext cx="123029" cy="54770"/>
        </a:xfrm>
        <a:prstGeom prst="line">
          <a:avLst/>
        </a:prstGeom>
        <a:noFill/>
        <a:ln w="63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18</xdr:col>
      <xdr:colOff>394495</xdr:colOff>
      <xdr:row>56</xdr:row>
      <xdr:rowOff>377032</xdr:rowOff>
    </xdr:from>
    <xdr:to>
      <xdr:col>20</xdr:col>
      <xdr:colOff>91283</xdr:colOff>
      <xdr:row>56</xdr:row>
      <xdr:rowOff>666750</xdr:rowOff>
    </xdr:to>
    <xdr:sp macro="" textlink="">
      <xdr:nvSpPr>
        <xdr:cNvPr id="8501" name="Line 697">
          <a:extLst>
            <a:ext uri="{FF2B5EF4-FFF2-40B4-BE49-F238E27FC236}">
              <a16:creationId xmlns:a16="http://schemas.microsoft.com/office/drawing/2014/main" id="{00000000-0008-0000-0700-000035210000}"/>
            </a:ext>
          </a:extLst>
        </xdr:cNvPr>
        <xdr:cNvSpPr>
          <a:spLocks noChangeShapeType="1"/>
        </xdr:cNvSpPr>
      </xdr:nvSpPr>
      <xdr:spPr bwMode="auto">
        <a:xfrm>
          <a:off x="13233401" y="16525876"/>
          <a:ext cx="744538" cy="289718"/>
        </a:xfrm>
        <a:prstGeom prst="line">
          <a:avLst/>
        </a:prstGeom>
        <a:noFill/>
        <a:ln w="6350">
          <a:solidFill>
            <a:srgbClr val="000000"/>
          </a:solidFill>
          <a:round/>
          <a:headEnd type="stealth" w="sm" len="lg"/>
          <a:tailEnd type="stealth" w="sm" len="lg"/>
        </a:ln>
        <a:extLst>
          <a:ext uri="{909E8E84-426E-40DD-AFC4-6F175D3DCCD1}">
            <a14:hiddenFill xmlns:a14="http://schemas.microsoft.com/office/drawing/2010/main">
              <a:noFill/>
            </a14:hiddenFill>
          </a:ext>
        </a:extLst>
      </xdr:spPr>
    </xdr:sp>
    <xdr:clientData/>
  </xdr:twoCellAnchor>
  <xdr:twoCellAnchor editAs="oneCell">
    <xdr:from>
      <xdr:col>14</xdr:col>
      <xdr:colOff>270722</xdr:colOff>
      <xdr:row>24</xdr:row>
      <xdr:rowOff>34966</xdr:rowOff>
    </xdr:from>
    <xdr:to>
      <xdr:col>14</xdr:col>
      <xdr:colOff>650987</xdr:colOff>
      <xdr:row>24</xdr:row>
      <xdr:rowOff>239543</xdr:rowOff>
    </xdr:to>
    <xdr:pic>
      <xdr:nvPicPr>
        <xdr:cNvPr id="145" name="Рисунок 144">
          <a:extLst>
            <a:ext uri="{FF2B5EF4-FFF2-40B4-BE49-F238E27FC236}">
              <a16:creationId xmlns:a16="http://schemas.microsoft.com/office/drawing/2014/main" id="{00000000-0008-0000-0700-000091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1209849">
          <a:off x="10344867" y="7164137"/>
          <a:ext cx="380265" cy="204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95768</xdr:colOff>
      <xdr:row>24</xdr:row>
      <xdr:rowOff>20390</xdr:rowOff>
    </xdr:from>
    <xdr:to>
      <xdr:col>12</xdr:col>
      <xdr:colOff>476033</xdr:colOff>
      <xdr:row>24</xdr:row>
      <xdr:rowOff>224967</xdr:rowOff>
    </xdr:to>
    <xdr:pic>
      <xdr:nvPicPr>
        <xdr:cNvPr id="146" name="Рисунок 145">
          <a:extLst>
            <a:ext uri="{FF2B5EF4-FFF2-40B4-BE49-F238E27FC236}">
              <a16:creationId xmlns:a16="http://schemas.microsoft.com/office/drawing/2014/main" id="{00000000-0008-0000-0700-000092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20399155">
          <a:off x="8959850" y="7149561"/>
          <a:ext cx="380265" cy="2045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514529</xdr:colOff>
      <xdr:row>54</xdr:row>
      <xdr:rowOff>100579</xdr:rowOff>
    </xdr:from>
    <xdr:to>
      <xdr:col>4</xdr:col>
      <xdr:colOff>54239</xdr:colOff>
      <xdr:row>55</xdr:row>
      <xdr:rowOff>91274</xdr:rowOff>
    </xdr:to>
    <xdr:pic>
      <xdr:nvPicPr>
        <xdr:cNvPr id="148" name="Рисунок 147">
          <a:extLst>
            <a:ext uri="{FF2B5EF4-FFF2-40B4-BE49-F238E27FC236}">
              <a16:creationId xmlns:a16="http://schemas.microsoft.com/office/drawing/2014/main" id="{00000000-0008-0000-0700-000094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20222302">
          <a:off x="2325222" y="15529193"/>
          <a:ext cx="350750" cy="1887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185069</xdr:colOff>
      <xdr:row>54</xdr:row>
      <xdr:rowOff>97316</xdr:rowOff>
    </xdr:from>
    <xdr:to>
      <xdr:col>5</xdr:col>
      <xdr:colOff>533752</xdr:colOff>
      <xdr:row>55</xdr:row>
      <xdr:rowOff>88011</xdr:rowOff>
    </xdr:to>
    <xdr:pic>
      <xdr:nvPicPr>
        <xdr:cNvPr id="150" name="Рисунок 149">
          <a:extLst>
            <a:ext uri="{FF2B5EF4-FFF2-40B4-BE49-F238E27FC236}">
              <a16:creationId xmlns:a16="http://schemas.microsoft.com/office/drawing/2014/main" id="{00000000-0008-0000-0700-000096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1321831">
          <a:off x="3659084" y="15546083"/>
          <a:ext cx="348683" cy="189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846870</xdr:colOff>
      <xdr:row>54</xdr:row>
      <xdr:rowOff>134842</xdr:rowOff>
    </xdr:from>
    <xdr:to>
      <xdr:col>13</xdr:col>
      <xdr:colOff>232398</xdr:colOff>
      <xdr:row>55</xdr:row>
      <xdr:rowOff>125537</xdr:rowOff>
    </xdr:to>
    <xdr:pic>
      <xdr:nvPicPr>
        <xdr:cNvPr id="152" name="Рисунок 151">
          <a:extLst>
            <a:ext uri="{FF2B5EF4-FFF2-40B4-BE49-F238E27FC236}">
              <a16:creationId xmlns:a16="http://schemas.microsoft.com/office/drawing/2014/main" id="{00000000-0008-0000-0700-000098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20222302">
          <a:off x="9700323" y="15566713"/>
          <a:ext cx="348307" cy="189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826311</xdr:colOff>
      <xdr:row>54</xdr:row>
      <xdr:rowOff>134842</xdr:rowOff>
    </xdr:from>
    <xdr:to>
      <xdr:col>15</xdr:col>
      <xdr:colOff>280365</xdr:colOff>
      <xdr:row>55</xdr:row>
      <xdr:rowOff>125537</xdr:rowOff>
    </xdr:to>
    <xdr:pic>
      <xdr:nvPicPr>
        <xdr:cNvPr id="154" name="Рисунок 153">
          <a:extLst>
            <a:ext uri="{FF2B5EF4-FFF2-40B4-BE49-F238E27FC236}">
              <a16:creationId xmlns:a16="http://schemas.microsoft.com/office/drawing/2014/main" id="{00000000-0008-0000-0700-00009A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1198652">
          <a:off x="10889234" y="15566713"/>
          <a:ext cx="348307" cy="189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631015</xdr:colOff>
      <xdr:row>56</xdr:row>
      <xdr:rowOff>354124</xdr:rowOff>
    </xdr:from>
    <xdr:to>
      <xdr:col>19</xdr:col>
      <xdr:colOff>177577</xdr:colOff>
      <xdr:row>56</xdr:row>
      <xdr:rowOff>543542</xdr:rowOff>
    </xdr:to>
    <xdr:pic>
      <xdr:nvPicPr>
        <xdr:cNvPr id="155" name="Рисунок 154">
          <a:extLst>
            <a:ext uri="{FF2B5EF4-FFF2-40B4-BE49-F238E27FC236}">
              <a16:creationId xmlns:a16="http://schemas.microsoft.com/office/drawing/2014/main" id="{00000000-0008-0000-0700-00009B000000}"/>
            </a:ext>
          </a:extLst>
        </xdr:cNvPr>
        <xdr:cNvPicPr>
          <a:picLocks noChangeAspect="1" noChangeArrowheads="1"/>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30822" t="40981" r="53646" b="45490"/>
        <a:stretch/>
      </xdr:blipFill>
      <xdr:spPr bwMode="auto">
        <a:xfrm rot="1198652">
          <a:off x="13465781" y="16519214"/>
          <a:ext cx="348307" cy="1894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301275</xdr:colOff>
      <xdr:row>8</xdr:row>
      <xdr:rowOff>136007</xdr:rowOff>
    </xdr:from>
    <xdr:to>
      <xdr:col>3</xdr:col>
      <xdr:colOff>131148</xdr:colOff>
      <xdr:row>8</xdr:row>
      <xdr:rowOff>391793</xdr:rowOff>
    </xdr:to>
    <xdr:pic>
      <xdr:nvPicPr>
        <xdr:cNvPr id="163" name="Рисунок 162">
          <a:extLst>
            <a:ext uri="{FF2B5EF4-FFF2-40B4-BE49-F238E27FC236}">
              <a16:creationId xmlns:a16="http://schemas.microsoft.com/office/drawing/2014/main" id="{00000000-0008-0000-0700-0000A3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1300729" y="2071192"/>
          <a:ext cx="638157" cy="25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7800</xdr:colOff>
      <xdr:row>6</xdr:row>
      <xdr:rowOff>194181</xdr:rowOff>
    </xdr:from>
    <xdr:to>
      <xdr:col>3</xdr:col>
      <xdr:colOff>658729</xdr:colOff>
      <xdr:row>8</xdr:row>
      <xdr:rowOff>45202</xdr:rowOff>
    </xdr:to>
    <xdr:pic>
      <xdr:nvPicPr>
        <xdr:cNvPr id="164" name="Рисунок 163">
          <a:extLst>
            <a:ext uri="{FF2B5EF4-FFF2-40B4-BE49-F238E27FC236}">
              <a16:creationId xmlns:a16="http://schemas.microsoft.com/office/drawing/2014/main" id="{00000000-0008-0000-0700-0000A4000000}"/>
            </a:ext>
          </a:extLst>
        </xdr:cNvPr>
        <xdr:cNvPicPr>
          <a:picLocks noChangeAspect="1" noChangeArrowheads="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l="36730" t="42160" r="44345" b="46690"/>
        <a:stretch/>
      </xdr:blipFill>
      <xdr:spPr bwMode="auto">
        <a:xfrm rot="1177931">
          <a:off x="1815538" y="1726901"/>
          <a:ext cx="650929" cy="2534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230845</xdr:colOff>
      <xdr:row>8</xdr:row>
      <xdr:rowOff>317117</xdr:rowOff>
    </xdr:from>
    <xdr:to>
      <xdr:col>7</xdr:col>
      <xdr:colOff>60718</xdr:colOff>
      <xdr:row>8</xdr:row>
      <xdr:rowOff>572903</xdr:rowOff>
    </xdr:to>
    <xdr:pic>
      <xdr:nvPicPr>
        <xdr:cNvPr id="165" name="Рисунок 164">
          <a:extLst>
            <a:ext uri="{FF2B5EF4-FFF2-40B4-BE49-F238E27FC236}">
              <a16:creationId xmlns:a16="http://schemas.microsoft.com/office/drawing/2014/main" id="{00000000-0008-0000-0700-0000A5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4513741" y="2252302"/>
          <a:ext cx="638157" cy="2557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259107</xdr:colOff>
      <xdr:row>7</xdr:row>
      <xdr:rowOff>70961</xdr:rowOff>
    </xdr:from>
    <xdr:to>
      <xdr:col>8</xdr:col>
      <xdr:colOff>110173</xdr:colOff>
      <xdr:row>8</xdr:row>
      <xdr:rowOff>124474</xdr:rowOff>
    </xdr:to>
    <xdr:pic>
      <xdr:nvPicPr>
        <xdr:cNvPr id="166" name="Рисунок 165">
          <a:extLst>
            <a:ext uri="{FF2B5EF4-FFF2-40B4-BE49-F238E27FC236}">
              <a16:creationId xmlns:a16="http://schemas.microsoft.com/office/drawing/2014/main" id="{00000000-0008-0000-0700-0000A6000000}"/>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36922" t="42110" r="44179" b="46347"/>
        <a:stretch/>
      </xdr:blipFill>
      <xdr:spPr bwMode="auto">
        <a:xfrm rot="1202043">
          <a:off x="5349779" y="1799869"/>
          <a:ext cx="659491" cy="253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257595</xdr:colOff>
      <xdr:row>9</xdr:row>
      <xdr:rowOff>224398</xdr:rowOff>
    </xdr:from>
    <xdr:to>
      <xdr:col>10</xdr:col>
      <xdr:colOff>862804</xdr:colOff>
      <xdr:row>9</xdr:row>
      <xdr:rowOff>466925</xdr:rowOff>
    </xdr:to>
    <xdr:pic>
      <xdr:nvPicPr>
        <xdr:cNvPr id="167" name="Рисунок 166">
          <a:extLst>
            <a:ext uri="{FF2B5EF4-FFF2-40B4-BE49-F238E27FC236}">
              <a16:creationId xmlns:a16="http://schemas.microsoft.com/office/drawing/2014/main" id="{00000000-0008-0000-0700-0000A7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7973645" y="3113915"/>
          <a:ext cx="605209" cy="2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125524</xdr:colOff>
      <xdr:row>9</xdr:row>
      <xdr:rowOff>576582</xdr:rowOff>
    </xdr:from>
    <xdr:to>
      <xdr:col>12</xdr:col>
      <xdr:colOff>730733</xdr:colOff>
      <xdr:row>10</xdr:row>
      <xdr:rowOff>38700</xdr:rowOff>
    </xdr:to>
    <xdr:pic>
      <xdr:nvPicPr>
        <xdr:cNvPr id="168" name="Рисунок 167">
          <a:extLst>
            <a:ext uri="{FF2B5EF4-FFF2-40B4-BE49-F238E27FC236}">
              <a16:creationId xmlns:a16="http://schemas.microsoft.com/office/drawing/2014/main" id="{00000000-0008-0000-0700-0000A8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8978171" y="3466099"/>
          <a:ext cx="605209" cy="242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116928</xdr:colOff>
      <xdr:row>9</xdr:row>
      <xdr:rowOff>140297</xdr:rowOff>
    </xdr:from>
    <xdr:to>
      <xdr:col>12</xdr:col>
      <xdr:colOff>795556</xdr:colOff>
      <xdr:row>9</xdr:row>
      <xdr:rowOff>304360</xdr:rowOff>
    </xdr:to>
    <xdr:pic>
      <xdr:nvPicPr>
        <xdr:cNvPr id="169" name="Рисунок 168">
          <a:extLst>
            <a:ext uri="{FF2B5EF4-FFF2-40B4-BE49-F238E27FC236}">
              <a16:creationId xmlns:a16="http://schemas.microsoft.com/office/drawing/2014/main" id="{00000000-0008-0000-0700-0000A9000000}"/>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34904" t="51246" r="33882" b="40291"/>
        <a:stretch/>
      </xdr:blipFill>
      <xdr:spPr bwMode="auto">
        <a:xfrm rot="1202029">
          <a:off x="8743960" y="3041423"/>
          <a:ext cx="918571" cy="1640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167884</xdr:colOff>
      <xdr:row>9</xdr:row>
      <xdr:rowOff>293420</xdr:rowOff>
    </xdr:from>
    <xdr:to>
      <xdr:col>19</xdr:col>
      <xdr:colOff>107737</xdr:colOff>
      <xdr:row>9</xdr:row>
      <xdr:rowOff>457314</xdr:rowOff>
    </xdr:to>
    <xdr:pic>
      <xdr:nvPicPr>
        <xdr:cNvPr id="170" name="Рисунок 169">
          <a:extLst>
            <a:ext uri="{FF2B5EF4-FFF2-40B4-BE49-F238E27FC236}">
              <a16:creationId xmlns:a16="http://schemas.microsoft.com/office/drawing/2014/main" id="{00000000-0008-0000-0700-0000AA000000}"/>
            </a:ext>
          </a:extLst>
        </xdr:cNvPr>
        <xdr:cNvPicPr>
          <a:picLocks noChangeAspect="1" noChangeArrowheads="1"/>
        </xdr:cNvPicPr>
      </xdr:nvPicPr>
      <xdr:blipFill rotWithShape="1">
        <a:blip xmlns:r="http://schemas.openxmlformats.org/officeDocument/2006/relationships" r:embed="rId18" cstate="print">
          <a:extLst>
            <a:ext uri="{28A0092B-C50C-407E-A947-70E740481C1C}">
              <a14:useLocalDpi xmlns:a14="http://schemas.microsoft.com/office/drawing/2010/main" val="0"/>
            </a:ext>
          </a:extLst>
        </a:blip>
        <a:srcRect l="35519" t="76696" r="34189" b="15280"/>
        <a:stretch/>
      </xdr:blipFill>
      <xdr:spPr bwMode="auto">
        <a:xfrm rot="1230754">
          <a:off x="12779420" y="3194546"/>
          <a:ext cx="979605" cy="1638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140404</xdr:colOff>
      <xdr:row>9</xdr:row>
      <xdr:rowOff>538370</xdr:rowOff>
    </xdr:from>
    <xdr:to>
      <xdr:col>16</xdr:col>
      <xdr:colOff>723257</xdr:colOff>
      <xdr:row>9</xdr:row>
      <xdr:rowOff>771938</xdr:rowOff>
    </xdr:to>
    <xdr:pic>
      <xdr:nvPicPr>
        <xdr:cNvPr id="171" name="Рисунок 170">
          <a:extLst>
            <a:ext uri="{FF2B5EF4-FFF2-40B4-BE49-F238E27FC236}">
              <a16:creationId xmlns:a16="http://schemas.microsoft.com/office/drawing/2014/main" id="{00000000-0008-0000-0700-0000AB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11923047" y="3439496"/>
          <a:ext cx="582853" cy="233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67693</xdr:colOff>
      <xdr:row>10</xdr:row>
      <xdr:rowOff>25761</xdr:rowOff>
    </xdr:from>
    <xdr:to>
      <xdr:col>18</xdr:col>
      <xdr:colOff>410603</xdr:colOff>
      <xdr:row>11</xdr:row>
      <xdr:rowOff>59377</xdr:rowOff>
    </xdr:to>
    <xdr:pic>
      <xdr:nvPicPr>
        <xdr:cNvPr id="172" name="Рисунок 171">
          <a:extLst>
            <a:ext uri="{FF2B5EF4-FFF2-40B4-BE49-F238E27FC236}">
              <a16:creationId xmlns:a16="http://schemas.microsoft.com/office/drawing/2014/main" id="{00000000-0008-0000-0700-0000AC000000}"/>
            </a:ext>
          </a:extLst>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38067" t="30525" r="48465" b="57088"/>
        <a:stretch/>
      </xdr:blipFill>
      <xdr:spPr bwMode="auto">
        <a:xfrm rot="1174264">
          <a:off x="12679229" y="3708519"/>
          <a:ext cx="582853" cy="2335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826000</xdr:colOff>
      <xdr:row>24</xdr:row>
      <xdr:rowOff>187684</xdr:rowOff>
    </xdr:from>
    <xdr:to>
      <xdr:col>6</xdr:col>
      <xdr:colOff>656874</xdr:colOff>
      <xdr:row>24</xdr:row>
      <xdr:rowOff>466178</xdr:rowOff>
    </xdr:to>
    <xdr:pic>
      <xdr:nvPicPr>
        <xdr:cNvPr id="173" name="Рисунок 172">
          <a:extLst>
            <a:ext uri="{FF2B5EF4-FFF2-40B4-BE49-F238E27FC236}">
              <a16:creationId xmlns:a16="http://schemas.microsoft.com/office/drawing/2014/main" id="{00000000-0008-0000-0700-0000AD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1348" t="62826" r="34580" b="30217"/>
        <a:stretch/>
      </xdr:blipFill>
      <xdr:spPr bwMode="auto">
        <a:xfrm rot="1339104">
          <a:off x="3445375" y="7349293"/>
          <a:ext cx="1497749" cy="2784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9922</xdr:colOff>
      <xdr:row>24</xdr:row>
      <xdr:rowOff>150070</xdr:rowOff>
    </xdr:from>
    <xdr:to>
      <xdr:col>17</xdr:col>
      <xdr:colOff>77390</xdr:colOff>
      <xdr:row>24</xdr:row>
      <xdr:rowOff>478235</xdr:rowOff>
    </xdr:to>
    <xdr:pic>
      <xdr:nvPicPr>
        <xdr:cNvPr id="174" name="Рисунок 173">
          <a:extLst>
            <a:ext uri="{FF2B5EF4-FFF2-40B4-BE49-F238E27FC236}">
              <a16:creationId xmlns:a16="http://schemas.microsoft.com/office/drawing/2014/main" id="{00000000-0008-0000-0700-0000AE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1396" t="73197" r="33315" b="19201"/>
        <a:stretch/>
      </xdr:blipFill>
      <xdr:spPr bwMode="auto">
        <a:xfrm rot="1175206">
          <a:off x="10975578" y="7311679"/>
          <a:ext cx="1704578" cy="3281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224686</xdr:colOff>
      <xdr:row>25</xdr:row>
      <xdr:rowOff>15335</xdr:rowOff>
    </xdr:from>
    <xdr:to>
      <xdr:col>17</xdr:col>
      <xdr:colOff>66222</xdr:colOff>
      <xdr:row>25</xdr:row>
      <xdr:rowOff>290277</xdr:rowOff>
    </xdr:to>
    <xdr:pic>
      <xdr:nvPicPr>
        <xdr:cNvPr id="175" name="Рисунок 174">
          <a:extLst>
            <a:ext uri="{FF2B5EF4-FFF2-40B4-BE49-F238E27FC236}">
              <a16:creationId xmlns:a16="http://schemas.microsoft.com/office/drawing/2014/main" id="{00000000-0008-0000-0700-0000AF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1348" t="62826" r="34580" b="30217"/>
        <a:stretch/>
      </xdr:blipFill>
      <xdr:spPr bwMode="auto">
        <a:xfrm rot="1158390">
          <a:off x="11190342" y="7712726"/>
          <a:ext cx="1478646" cy="2749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101962</xdr:colOff>
      <xdr:row>55</xdr:row>
      <xdr:rowOff>360481</xdr:rowOff>
    </xdr:from>
    <xdr:to>
      <xdr:col>7</xdr:col>
      <xdr:colOff>792560</xdr:colOff>
      <xdr:row>56</xdr:row>
      <xdr:rowOff>108218</xdr:rowOff>
    </xdr:to>
    <xdr:pic>
      <xdr:nvPicPr>
        <xdr:cNvPr id="176" name="Рисунок 175">
          <a:extLst>
            <a:ext uri="{FF2B5EF4-FFF2-40B4-BE49-F238E27FC236}">
              <a16:creationId xmlns:a16="http://schemas.microsoft.com/office/drawing/2014/main" id="{00000000-0008-0000-0700-0000B0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1348" t="62826" r="34580" b="30217"/>
        <a:stretch/>
      </xdr:blipFill>
      <xdr:spPr bwMode="auto">
        <a:xfrm rot="1269430">
          <a:off x="4385506" y="16041553"/>
          <a:ext cx="1499682" cy="280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46644</xdr:colOff>
      <xdr:row>54</xdr:row>
      <xdr:rowOff>193752</xdr:rowOff>
    </xdr:from>
    <xdr:to>
      <xdr:col>8</xdr:col>
      <xdr:colOff>132668</xdr:colOff>
      <xdr:row>55</xdr:row>
      <xdr:rowOff>319356</xdr:rowOff>
    </xdr:to>
    <xdr:pic>
      <xdr:nvPicPr>
        <xdr:cNvPr id="177" name="Рисунок 176">
          <a:extLst>
            <a:ext uri="{FF2B5EF4-FFF2-40B4-BE49-F238E27FC236}">
              <a16:creationId xmlns:a16="http://schemas.microsoft.com/office/drawing/2014/main" id="{00000000-0008-0000-0700-0000B1000000}"/>
            </a:ext>
          </a:extLst>
        </xdr:cNvPr>
        <xdr:cNvPicPr>
          <a:picLocks noChangeAspect="1"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l="41396" t="73197" r="33315" b="19201"/>
        <a:stretch/>
      </xdr:blipFill>
      <xdr:spPr bwMode="auto">
        <a:xfrm rot="1175206">
          <a:off x="4330188" y="15674583"/>
          <a:ext cx="1704192" cy="3258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440285</xdr:colOff>
      <xdr:row>55</xdr:row>
      <xdr:rowOff>214313</xdr:rowOff>
    </xdr:from>
    <xdr:to>
      <xdr:col>3</xdr:col>
      <xdr:colOff>27929</xdr:colOff>
      <xdr:row>55</xdr:row>
      <xdr:rowOff>442659</xdr:rowOff>
    </xdr:to>
    <xdr:pic>
      <xdr:nvPicPr>
        <xdr:cNvPr id="180" name="Рисунок 179">
          <a:extLst>
            <a:ext uri="{FF2B5EF4-FFF2-40B4-BE49-F238E27FC236}">
              <a16:creationId xmlns:a16="http://schemas.microsoft.com/office/drawing/2014/main" id="{00000000-0008-0000-0700-0000B4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34819" t="56010" r="54752" b="34783"/>
        <a:stretch/>
      </xdr:blipFill>
      <xdr:spPr bwMode="auto">
        <a:xfrm rot="20320453">
          <a:off x="1439411" y="15877276"/>
          <a:ext cx="396936" cy="22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573703</xdr:colOff>
      <xdr:row>54</xdr:row>
      <xdr:rowOff>77923</xdr:rowOff>
    </xdr:from>
    <xdr:to>
      <xdr:col>3</xdr:col>
      <xdr:colOff>230703</xdr:colOff>
      <xdr:row>55</xdr:row>
      <xdr:rowOff>113076</xdr:rowOff>
    </xdr:to>
    <xdr:pic>
      <xdr:nvPicPr>
        <xdr:cNvPr id="181" name="Рисунок 180">
          <a:extLst>
            <a:ext uri="{FF2B5EF4-FFF2-40B4-BE49-F238E27FC236}">
              <a16:creationId xmlns:a16="http://schemas.microsoft.com/office/drawing/2014/main" id="{00000000-0008-0000-0700-0000B5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5323" t="35805" r="52902" b="54988"/>
        <a:stretch/>
      </xdr:blipFill>
      <xdr:spPr bwMode="auto">
        <a:xfrm rot="20292034">
          <a:off x="1572829" y="15541061"/>
          <a:ext cx="466292" cy="23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200495</xdr:colOff>
      <xdr:row>55</xdr:row>
      <xdr:rowOff>217643</xdr:rowOff>
    </xdr:from>
    <xdr:to>
      <xdr:col>12</xdr:col>
      <xdr:colOff>357640</xdr:colOff>
      <xdr:row>55</xdr:row>
      <xdr:rowOff>445989</xdr:rowOff>
    </xdr:to>
    <xdr:pic>
      <xdr:nvPicPr>
        <xdr:cNvPr id="182" name="Рисунок 181">
          <a:extLst>
            <a:ext uri="{FF2B5EF4-FFF2-40B4-BE49-F238E27FC236}">
              <a16:creationId xmlns:a16="http://schemas.microsoft.com/office/drawing/2014/main" id="{00000000-0008-0000-0700-0000B6000000}"/>
            </a:ext>
          </a:extLst>
        </xdr:cNvPr>
        <xdr:cNvPicPr>
          <a:picLocks noChangeAspect="1"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l="34819" t="56010" r="54752" b="34783"/>
        <a:stretch/>
      </xdr:blipFill>
      <xdr:spPr bwMode="auto">
        <a:xfrm rot="20320453">
          <a:off x="8816290" y="15880606"/>
          <a:ext cx="396936" cy="2283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84132</xdr:colOff>
      <xdr:row>54</xdr:row>
      <xdr:rowOff>101233</xdr:rowOff>
    </xdr:from>
    <xdr:to>
      <xdr:col>12</xdr:col>
      <xdr:colOff>550424</xdr:colOff>
      <xdr:row>55</xdr:row>
      <xdr:rowOff>136386</xdr:rowOff>
    </xdr:to>
    <xdr:pic>
      <xdr:nvPicPr>
        <xdr:cNvPr id="183" name="Рисунок 182">
          <a:extLst>
            <a:ext uri="{FF2B5EF4-FFF2-40B4-BE49-F238E27FC236}">
              <a16:creationId xmlns:a16="http://schemas.microsoft.com/office/drawing/2014/main" id="{00000000-0008-0000-0700-0000B7000000}"/>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35323" t="35805" r="52902" b="54988"/>
        <a:stretch/>
      </xdr:blipFill>
      <xdr:spPr bwMode="auto">
        <a:xfrm rot="20292034">
          <a:off x="8939718" y="15564371"/>
          <a:ext cx="466292" cy="2349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661474</xdr:colOff>
      <xdr:row>55</xdr:row>
      <xdr:rowOff>393778</xdr:rowOff>
    </xdr:from>
    <xdr:to>
      <xdr:col>18</xdr:col>
      <xdr:colOff>283008</xdr:colOff>
      <xdr:row>56</xdr:row>
      <xdr:rowOff>141515</xdr:rowOff>
    </xdr:to>
    <xdr:pic>
      <xdr:nvPicPr>
        <xdr:cNvPr id="184" name="Рисунок 183">
          <a:extLst>
            <a:ext uri="{FF2B5EF4-FFF2-40B4-BE49-F238E27FC236}">
              <a16:creationId xmlns:a16="http://schemas.microsoft.com/office/drawing/2014/main" id="{00000000-0008-0000-0700-0000B8000000}"/>
            </a:ext>
          </a:extLst>
        </xdr:cNvPr>
        <xdr:cNvPicPr>
          <a:picLocks noChangeAspect="1" noChangeArrowheads="1"/>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1348" t="62826" r="34580" b="30217"/>
        <a:stretch/>
      </xdr:blipFill>
      <xdr:spPr bwMode="auto">
        <a:xfrm rot="1269430">
          <a:off x="11621885" y="16056741"/>
          <a:ext cx="1499890" cy="28060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797689</xdr:colOff>
      <xdr:row>55</xdr:row>
      <xdr:rowOff>158376</xdr:rowOff>
    </xdr:from>
    <xdr:to>
      <xdr:col>18</xdr:col>
      <xdr:colOff>569260</xdr:colOff>
      <xdr:row>55</xdr:row>
      <xdr:rowOff>426224</xdr:rowOff>
    </xdr:to>
    <xdr:pic>
      <xdr:nvPicPr>
        <xdr:cNvPr id="185" name="Рисунок 184">
          <a:extLst>
            <a:ext uri="{FF2B5EF4-FFF2-40B4-BE49-F238E27FC236}">
              <a16:creationId xmlns:a16="http://schemas.microsoft.com/office/drawing/2014/main" id="{00000000-0008-0000-0700-0000B9000000}"/>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l="18769" t="72291" r="49951" b="19677"/>
        <a:stretch/>
      </xdr:blipFill>
      <xdr:spPr bwMode="auto">
        <a:xfrm rot="1268594">
          <a:off x="11760098" y="15801024"/>
          <a:ext cx="1646264" cy="2678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140804</xdr:colOff>
      <xdr:row>1</xdr:row>
      <xdr:rowOff>74544</xdr:rowOff>
    </xdr:from>
    <xdr:to>
      <xdr:col>1</xdr:col>
      <xdr:colOff>2681323</xdr:colOff>
      <xdr:row>4</xdr:row>
      <xdr:rowOff>481082</xdr:rowOff>
    </xdr:to>
    <xdr:pic>
      <xdr:nvPicPr>
        <xdr:cNvPr id="3" name="Рисунок 13">
          <a:extLst>
            <a:ext uri="{FF2B5EF4-FFF2-40B4-BE49-F238E27FC236}">
              <a16:creationId xmlns:a16="http://schemas.microsoft.com/office/drawing/2014/main" id="{F8D1B637-2571-40B2-8151-8A6DC230B9C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8478" y="182218"/>
          <a:ext cx="2540519" cy="936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mebel@alsav.ru" TargetMode="External"/><Relationship Id="rId1" Type="http://schemas.openxmlformats.org/officeDocument/2006/relationships/hyperlink" Target="http://www.alsav.ru/" TargetMode="External"/><Relationship Id="rId4"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info@officeburo.ru" TargetMode="External"/><Relationship Id="rId1" Type="http://schemas.openxmlformats.org/officeDocument/2006/relationships/hyperlink" Target="http://www.officeburo.ru/"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30"/>
    <pageSetUpPr fitToPage="1"/>
  </sheetPr>
  <dimension ref="B3:V74"/>
  <sheetViews>
    <sheetView tabSelected="1" zoomScale="50" zoomScaleNormal="50" zoomScalePageLayoutView="53" workbookViewId="0">
      <selection activeCell="AA24" sqref="AA24"/>
    </sheetView>
  </sheetViews>
  <sheetFormatPr defaultColWidth="9.140625" defaultRowHeight="12.75" x14ac:dyDescent="0.2"/>
  <cols>
    <col min="1" max="1" width="2.85546875" style="75" customWidth="1"/>
    <col min="2" max="2" width="13.5703125" style="75" customWidth="1"/>
    <col min="3" max="3" width="12.140625" style="75" customWidth="1"/>
    <col min="4" max="4" width="17.85546875" style="75" customWidth="1"/>
    <col min="5" max="5" width="13.85546875" style="75" customWidth="1"/>
    <col min="6" max="6" width="12.140625" style="75" customWidth="1"/>
    <col min="7" max="7" width="17.85546875" style="75" customWidth="1"/>
    <col min="8" max="8" width="13.5703125" style="75" customWidth="1"/>
    <col min="9" max="9" width="14.7109375" style="75" customWidth="1"/>
    <col min="10" max="10" width="18" style="75" customWidth="1"/>
    <col min="11" max="11" width="9.42578125" style="75" customWidth="1"/>
    <col min="12" max="12" width="14.28515625" style="75" customWidth="1"/>
    <col min="13" max="13" width="17.85546875" style="75" customWidth="1"/>
    <col min="14" max="15" width="12.140625" style="75" customWidth="1"/>
    <col min="16" max="16" width="18" style="75" customWidth="1"/>
    <col min="17" max="17" width="3.5703125" style="75" customWidth="1"/>
    <col min="18" max="22" width="12.140625" style="75" customWidth="1"/>
    <col min="23" max="16384" width="9.140625" style="75"/>
  </cols>
  <sheetData>
    <row r="3" spans="2:22" ht="24" customHeight="1" x14ac:dyDescent="0.35">
      <c r="B3" s="799"/>
      <c r="C3" s="800"/>
      <c r="D3" s="800"/>
      <c r="E3" s="77"/>
      <c r="F3" s="78"/>
      <c r="G3" s="801"/>
      <c r="H3" s="801"/>
      <c r="I3" s="801"/>
      <c r="J3" s="801"/>
      <c r="K3" s="79"/>
      <c r="L3" s="80"/>
      <c r="M3" s="1046" t="s">
        <v>604</v>
      </c>
      <c r="N3" s="1047"/>
      <c r="O3" s="1047"/>
      <c r="P3" s="1048"/>
      <c r="Q3" s="735"/>
      <c r="R3" s="735"/>
      <c r="S3" s="735"/>
      <c r="T3" s="735"/>
      <c r="U3" s="735"/>
      <c r="V3" s="735"/>
    </row>
    <row r="4" spans="2:22" ht="27.75" customHeight="1" x14ac:dyDescent="0.3">
      <c r="B4" s="81"/>
      <c r="C4" s="733"/>
      <c r="D4" s="733"/>
      <c r="E4" s="735"/>
      <c r="F4" s="734"/>
      <c r="G4" s="802"/>
      <c r="H4" s="802"/>
      <c r="I4" s="802"/>
      <c r="J4" s="802"/>
      <c r="K4" s="802"/>
      <c r="L4" s="802"/>
      <c r="M4" s="158"/>
      <c r="N4" s="158"/>
      <c r="O4" s="158"/>
      <c r="P4" s="82" t="s">
        <v>602</v>
      </c>
      <c r="Q4" s="735"/>
      <c r="R4" s="735"/>
      <c r="S4" s="735"/>
      <c r="T4" s="735"/>
      <c r="U4" s="735"/>
      <c r="V4" s="735"/>
    </row>
    <row r="5" spans="2:22" ht="21.75" customHeight="1" x14ac:dyDescent="0.3">
      <c r="B5" s="803"/>
      <c r="C5" s="1049"/>
      <c r="D5" s="1049"/>
      <c r="E5" s="43"/>
      <c r="F5" s="22"/>
      <c r="G5" s="7"/>
      <c r="H5" s="19"/>
      <c r="I5" s="3"/>
      <c r="J5" s="490"/>
      <c r="K5" s="3"/>
      <c r="L5" s="3"/>
      <c r="M5" s="1043" t="s">
        <v>603</v>
      </c>
      <c r="N5" s="1044"/>
      <c r="O5" s="1044"/>
      <c r="P5" s="1045"/>
      <c r="Q5" s="735"/>
      <c r="R5" s="735"/>
      <c r="S5" s="735"/>
      <c r="T5" s="735"/>
      <c r="U5" s="735"/>
      <c r="V5" s="735"/>
    </row>
    <row r="6" spans="2:22" ht="26.25" customHeight="1" x14ac:dyDescent="0.35">
      <c r="B6" s="811"/>
      <c r="C6" s="812"/>
      <c r="D6" s="812"/>
      <c r="E6" s="812"/>
      <c r="F6" s="44"/>
      <c r="G6" s="26"/>
      <c r="H6" s="27"/>
      <c r="I6" s="83"/>
      <c r="J6" s="815"/>
      <c r="K6" s="815"/>
      <c r="L6" s="815"/>
      <c r="M6" s="835"/>
      <c r="N6" s="835"/>
      <c r="O6" s="835"/>
      <c r="P6" s="836"/>
      <c r="Q6" s="735"/>
      <c r="R6" s="735"/>
      <c r="S6" s="735"/>
      <c r="T6" s="735"/>
      <c r="U6" s="735"/>
      <c r="V6" s="735"/>
    </row>
    <row r="7" spans="2:22" ht="24.75" customHeight="1" x14ac:dyDescent="0.2">
      <c r="B7" s="817" t="s">
        <v>352</v>
      </c>
      <c r="C7" s="818"/>
      <c r="D7" s="818"/>
      <c r="E7" s="818"/>
      <c r="F7" s="818"/>
      <c r="G7" s="818"/>
      <c r="H7" s="84"/>
      <c r="I7" s="28"/>
      <c r="J7" s="730"/>
      <c r="K7" s="85"/>
      <c r="L7" s="85"/>
      <c r="M7" s="731"/>
      <c r="N7" s="731"/>
      <c r="O7" s="731"/>
      <c r="P7" s="732"/>
      <c r="Q7" s="735"/>
      <c r="R7" s="735"/>
      <c r="S7" s="735"/>
      <c r="T7" s="735"/>
      <c r="U7" s="735"/>
      <c r="V7" s="735"/>
    </row>
    <row r="8" spans="2:22" ht="17.25" customHeight="1" x14ac:dyDescent="0.3">
      <c r="B8" s="86"/>
      <c r="C8" s="87"/>
      <c r="D8" s="88"/>
      <c r="E8" s="87"/>
      <c r="F8" s="819"/>
      <c r="G8" s="819"/>
      <c r="H8" s="27"/>
      <c r="I8" s="87"/>
      <c r="J8" s="73"/>
      <c r="K8" s="819"/>
      <c r="L8" s="819"/>
      <c r="M8" s="322"/>
      <c r="N8" s="323"/>
      <c r="O8" s="813">
        <v>43410</v>
      </c>
      <c r="P8" s="814"/>
    </row>
    <row r="9" spans="2:22" ht="2.25" customHeight="1" x14ac:dyDescent="0.35">
      <c r="B9" s="89"/>
      <c r="C9" s="90"/>
      <c r="D9" s="90"/>
      <c r="E9" s="90"/>
      <c r="F9" s="91"/>
      <c r="G9" s="90"/>
      <c r="H9" s="90"/>
      <c r="I9" s="90"/>
      <c r="J9" s="90"/>
      <c r="K9" s="91"/>
      <c r="L9" s="90"/>
      <c r="M9" s="90"/>
      <c r="N9" s="90"/>
      <c r="O9" s="90"/>
      <c r="P9" s="92"/>
    </row>
    <row r="10" spans="2:22" ht="31.5" customHeight="1" thickBot="1" x14ac:dyDescent="0.4">
      <c r="B10" s="808" t="s">
        <v>165</v>
      </c>
      <c r="C10" s="809"/>
      <c r="D10" s="809"/>
      <c r="E10" s="809"/>
      <c r="F10" s="809"/>
      <c r="G10" s="93">
        <f>Скидка!C3/100</f>
        <v>0.25</v>
      </c>
      <c r="H10" s="810" t="s">
        <v>351</v>
      </c>
      <c r="I10" s="810"/>
      <c r="J10" s="810"/>
      <c r="K10" s="810"/>
      <c r="L10" s="810"/>
      <c r="M10" s="810"/>
      <c r="N10" s="810"/>
      <c r="O10" s="94"/>
      <c r="P10" s="95" t="s">
        <v>350</v>
      </c>
    </row>
    <row r="11" spans="2:22" ht="4.5" customHeight="1" thickTop="1" thickBot="1" x14ac:dyDescent="0.4">
      <c r="B11" s="96"/>
      <c r="C11" s="97"/>
      <c r="D11" s="97"/>
      <c r="E11" s="97"/>
      <c r="F11" s="97"/>
      <c r="G11" s="98"/>
      <c r="H11" s="99"/>
      <c r="I11" s="99"/>
      <c r="J11" s="99"/>
      <c r="K11" s="99"/>
      <c r="L11" s="99"/>
      <c r="M11" s="99"/>
      <c r="N11" s="99"/>
      <c r="O11" s="100"/>
      <c r="P11" s="101"/>
    </row>
    <row r="12" spans="2:22" ht="27" customHeight="1" thickTop="1" x14ac:dyDescent="0.35">
      <c r="B12" s="741" t="s">
        <v>130</v>
      </c>
      <c r="C12" s="742"/>
      <c r="D12" s="742"/>
      <c r="E12" s="742"/>
      <c r="F12" s="742"/>
      <c r="G12" s="742"/>
      <c r="H12" s="742"/>
      <c r="I12" s="742"/>
      <c r="J12" s="742"/>
      <c r="K12" s="742"/>
      <c r="L12" s="742"/>
      <c r="M12" s="742"/>
      <c r="N12" s="742"/>
      <c r="O12" s="742"/>
      <c r="P12" s="743"/>
    </row>
    <row r="13" spans="2:22" ht="23.25" customHeight="1" x14ac:dyDescent="0.4">
      <c r="B13" s="413" t="s">
        <v>422</v>
      </c>
      <c r="C13" s="405"/>
      <c r="D13" s="406"/>
      <c r="E13" s="411" t="s">
        <v>353</v>
      </c>
      <c r="F13" s="407"/>
      <c r="G13" s="408"/>
      <c r="H13" s="411" t="s">
        <v>354</v>
      </c>
      <c r="I13" s="407"/>
      <c r="J13" s="408"/>
      <c r="K13" s="791" t="s">
        <v>355</v>
      </c>
      <c r="L13" s="792"/>
      <c r="M13" s="793"/>
      <c r="N13" s="791" t="s">
        <v>445</v>
      </c>
      <c r="O13" s="792"/>
      <c r="P13" s="793"/>
      <c r="Q13" s="820"/>
      <c r="R13" s="821"/>
      <c r="S13" s="821"/>
      <c r="T13" s="820"/>
      <c r="U13" s="821"/>
      <c r="V13" s="821"/>
    </row>
    <row r="14" spans="2:22" ht="15.75" customHeight="1" x14ac:dyDescent="0.2">
      <c r="B14" s="343"/>
      <c r="C14" s="341"/>
      <c r="D14" s="357"/>
      <c r="E14" s="343"/>
      <c r="F14" s="341"/>
      <c r="G14" s="357"/>
      <c r="H14" s="102"/>
      <c r="I14" s="5"/>
      <c r="J14" s="121"/>
      <c r="K14" s="102"/>
      <c r="L14" s="5"/>
      <c r="M14" s="121"/>
      <c r="P14" s="121"/>
    </row>
    <row r="15" spans="2:22" ht="15.75" customHeight="1" x14ac:dyDescent="0.2">
      <c r="B15" s="343"/>
      <c r="C15" s="341"/>
      <c r="D15" s="341"/>
      <c r="E15" s="343"/>
      <c r="F15" s="341"/>
      <c r="G15" s="341"/>
      <c r="H15" s="102"/>
      <c r="I15" s="5"/>
      <c r="J15" s="107"/>
      <c r="K15" s="102"/>
      <c r="L15" s="5"/>
      <c r="M15" s="107"/>
      <c r="P15" s="103"/>
    </row>
    <row r="16" spans="2:22" ht="75.75" customHeight="1" x14ac:dyDescent="0.2">
      <c r="B16" s="343"/>
      <c r="C16" s="341"/>
      <c r="D16" s="341"/>
      <c r="E16" s="343"/>
      <c r="F16" s="341"/>
      <c r="G16" s="341"/>
      <c r="H16" s="102"/>
      <c r="I16" s="12"/>
      <c r="J16" s="108"/>
      <c r="K16" s="102"/>
      <c r="L16" s="12"/>
      <c r="M16" s="108"/>
      <c r="P16" s="103"/>
    </row>
    <row r="17" spans="2:22" s="36" customFormat="1" ht="18.75" customHeight="1" x14ac:dyDescent="0.25">
      <c r="B17" s="780"/>
      <c r="C17" s="777"/>
      <c r="D17" s="777"/>
      <c r="E17" s="780"/>
      <c r="F17" s="777"/>
      <c r="G17" s="777"/>
      <c r="H17" s="774"/>
      <c r="I17" s="775"/>
      <c r="J17" s="776"/>
      <c r="K17" s="774"/>
      <c r="L17" s="775"/>
      <c r="M17" s="776"/>
      <c r="N17" s="775"/>
      <c r="O17" s="775"/>
      <c r="P17" s="776"/>
      <c r="Q17" s="71"/>
      <c r="R17" s="71"/>
      <c r="S17" s="71"/>
      <c r="T17" s="775"/>
      <c r="U17" s="775"/>
      <c r="V17" s="775"/>
    </row>
    <row r="18" spans="2:22" ht="76.5" customHeight="1" x14ac:dyDescent="0.25">
      <c r="B18" s="822"/>
      <c r="C18" s="823"/>
      <c r="D18" s="823"/>
      <c r="E18" s="822"/>
      <c r="F18" s="823"/>
      <c r="G18" s="823"/>
      <c r="H18" s="747"/>
      <c r="I18" s="748"/>
      <c r="J18" s="749"/>
      <c r="K18" s="747"/>
      <c r="L18" s="748"/>
      <c r="M18" s="749"/>
      <c r="N18" s="748"/>
      <c r="O18" s="748"/>
      <c r="P18" s="749"/>
      <c r="Q18" s="72"/>
      <c r="R18" s="72"/>
      <c r="S18" s="72"/>
      <c r="T18" s="748"/>
      <c r="U18" s="748"/>
      <c r="V18" s="748"/>
    </row>
    <row r="19" spans="2:22" s="7" customFormat="1" ht="18.75" customHeight="1" thickBot="1" x14ac:dyDescent="0.4">
      <c r="B19" s="122" t="s">
        <v>232</v>
      </c>
      <c r="C19" s="348"/>
      <c r="D19" s="527">
        <f>((Скидка!L12*(100-Скидка!$C$3))*Скидка!$D$4)/100</f>
        <v>2274.0750000000003</v>
      </c>
      <c r="E19" s="122" t="s">
        <v>117</v>
      </c>
      <c r="F19" s="348"/>
      <c r="G19" s="527">
        <f>((Скидка!O12*(100-Скидка!$C$3))*Скидка!$D$4)/100</f>
        <v>2662.875</v>
      </c>
      <c r="H19" s="122" t="s">
        <v>118</v>
      </c>
      <c r="I19" s="104"/>
      <c r="J19" s="527">
        <f>((Скидка!R12*(100-Скидка!$C$3))*Скидка!$D$4)/100</f>
        <v>2904.8625000000002</v>
      </c>
      <c r="K19" s="122" t="s">
        <v>119</v>
      </c>
      <c r="L19" s="104"/>
      <c r="M19" s="527">
        <f>((Скидка!U12*(100-Скидка!$C$3))*Скидка!$D$4)/100</f>
        <v>3176.2125000000001</v>
      </c>
      <c r="N19" s="122" t="s">
        <v>486</v>
      </c>
      <c r="O19" s="104"/>
      <c r="P19" s="528">
        <f>((Скидка!X12*(100-Скидка!$C$3))*Скидка!$D$4)/100</f>
        <v>1767.825</v>
      </c>
      <c r="R19" s="39"/>
      <c r="S19" s="39"/>
      <c r="U19" s="39"/>
      <c r="V19" s="39"/>
    </row>
    <row r="20" spans="2:22" ht="22.5" customHeight="1" thickTop="1" x14ac:dyDescent="0.35">
      <c r="B20" s="741" t="s">
        <v>131</v>
      </c>
      <c r="C20" s="742"/>
      <c r="D20" s="742"/>
      <c r="E20" s="742"/>
      <c r="F20" s="742"/>
      <c r="G20" s="742"/>
      <c r="H20" s="742"/>
      <c r="I20" s="742"/>
      <c r="J20" s="742"/>
      <c r="K20" s="742"/>
      <c r="L20" s="742"/>
      <c r="M20" s="742"/>
      <c r="N20" s="742"/>
      <c r="O20" s="742"/>
      <c r="P20" s="743"/>
      <c r="R20" s="29"/>
      <c r="S20" s="29"/>
      <c r="U20" s="29"/>
      <c r="V20" s="29"/>
    </row>
    <row r="21" spans="2:22" ht="21.75" customHeight="1" x14ac:dyDescent="0.35">
      <c r="B21" s="785" t="s">
        <v>132</v>
      </c>
      <c r="C21" s="786"/>
      <c r="D21" s="787"/>
      <c r="E21" s="785" t="s">
        <v>133</v>
      </c>
      <c r="F21" s="786"/>
      <c r="G21" s="787"/>
      <c r="H21" s="788" t="s">
        <v>367</v>
      </c>
      <c r="I21" s="789"/>
      <c r="J21" s="790"/>
      <c r="K21" s="788" t="s">
        <v>368</v>
      </c>
      <c r="L21" s="789"/>
      <c r="M21" s="790"/>
      <c r="N21" s="788" t="s">
        <v>369</v>
      </c>
      <c r="O21" s="789"/>
      <c r="P21" s="790"/>
    </row>
    <row r="22" spans="2:22" ht="15.75" customHeight="1" x14ac:dyDescent="0.2">
      <c r="B22" s="102"/>
      <c r="E22" s="102"/>
      <c r="G22" s="103"/>
      <c r="H22" s="736" t="s">
        <v>584</v>
      </c>
      <c r="I22" s="737"/>
      <c r="J22" s="738"/>
      <c r="K22" s="736" t="s">
        <v>583</v>
      </c>
      <c r="L22" s="737"/>
      <c r="M22" s="738"/>
      <c r="N22" s="736" t="s">
        <v>582</v>
      </c>
      <c r="O22" s="737"/>
      <c r="P22" s="738"/>
    </row>
    <row r="23" spans="2:22" ht="15.75" customHeight="1" x14ac:dyDescent="0.4">
      <c r="B23" s="102"/>
      <c r="E23" s="102"/>
      <c r="G23" s="103"/>
      <c r="H23" s="341"/>
      <c r="I23" s="341"/>
      <c r="J23" s="361"/>
      <c r="K23" s="343"/>
      <c r="L23" s="341"/>
      <c r="M23" s="344"/>
      <c r="N23" s="362"/>
      <c r="O23" s="363"/>
      <c r="P23" s="364"/>
    </row>
    <row r="24" spans="2:22" ht="84.75" customHeight="1" x14ac:dyDescent="0.2">
      <c r="B24" s="102"/>
      <c r="D24" s="54"/>
      <c r="E24" s="102"/>
      <c r="G24" s="109"/>
      <c r="H24" s="341"/>
      <c r="I24" s="341"/>
      <c r="J24" s="365"/>
      <c r="K24" s="343"/>
      <c r="L24" s="341"/>
      <c r="M24" s="366"/>
      <c r="N24" s="341"/>
      <c r="O24" s="341"/>
      <c r="P24" s="366"/>
    </row>
    <row r="25" spans="2:22" s="36" customFormat="1" ht="18.75" customHeight="1" x14ac:dyDescent="0.25">
      <c r="B25" s="774"/>
      <c r="C25" s="775"/>
      <c r="D25" s="775"/>
      <c r="E25" s="774"/>
      <c r="F25" s="775"/>
      <c r="G25" s="776"/>
      <c r="H25" s="777"/>
      <c r="I25" s="777"/>
      <c r="J25" s="777"/>
      <c r="K25" s="780"/>
      <c r="L25" s="777"/>
      <c r="M25" s="794"/>
      <c r="N25" s="777"/>
      <c r="O25" s="777"/>
      <c r="P25" s="794"/>
    </row>
    <row r="26" spans="2:22" ht="36" customHeight="1" x14ac:dyDescent="0.2">
      <c r="B26" s="123"/>
      <c r="C26" s="124"/>
      <c r="D26" s="124"/>
      <c r="E26" s="747"/>
      <c r="F26" s="748"/>
      <c r="G26" s="749"/>
      <c r="H26" s="750"/>
      <c r="I26" s="750"/>
      <c r="J26" s="750"/>
      <c r="K26" s="795"/>
      <c r="L26" s="750"/>
      <c r="M26" s="781"/>
      <c r="N26" s="750"/>
      <c r="O26" s="750"/>
      <c r="P26" s="781"/>
    </row>
    <row r="27" spans="2:22" s="7" customFormat="1" ht="66" customHeight="1" thickBot="1" x14ac:dyDescent="0.4">
      <c r="B27" s="125" t="s">
        <v>120</v>
      </c>
      <c r="C27" s="104"/>
      <c r="D27" s="527">
        <f>((Скидка!L20*(100-Скидка!$C$3))*Скидка!$D$4)/100</f>
        <v>4094.55</v>
      </c>
      <c r="E27" s="125" t="s">
        <v>164</v>
      </c>
      <c r="F27" s="104"/>
      <c r="G27" s="528">
        <f>((Скидка!O20*(100-Скидка!$C$3))*Скидка!$D$4)/100</f>
        <v>3791.8125</v>
      </c>
      <c r="H27" s="367" t="s">
        <v>124</v>
      </c>
      <c r="I27" s="348"/>
      <c r="J27" s="529">
        <f>((Скидка!R20*(100-Скидка!$C$3))*Скидка!$D$4)/100</f>
        <v>4227.1875</v>
      </c>
      <c r="K27" s="367" t="s">
        <v>269</v>
      </c>
      <c r="L27" s="348"/>
      <c r="M27" s="530">
        <f>((Скидка!U20*(100-Скидка!$C$3))*Скидка!$D$4)/100</f>
        <v>4851.9000000000005</v>
      </c>
      <c r="N27" s="367" t="s">
        <v>271</v>
      </c>
      <c r="O27" s="348"/>
      <c r="P27" s="530">
        <f>((Скидка!X20*(100-Скидка!$C$3))*Скидка!$D$4)/100</f>
        <v>5338.9125000000004</v>
      </c>
      <c r="R27" s="39"/>
      <c r="S27" s="39"/>
      <c r="U27" s="39"/>
      <c r="V27" s="39"/>
    </row>
    <row r="28" spans="2:22" ht="22.5" customHeight="1" thickTop="1" x14ac:dyDescent="0.35">
      <c r="B28" s="741" t="s">
        <v>131</v>
      </c>
      <c r="C28" s="742"/>
      <c r="D28" s="742"/>
      <c r="E28" s="742"/>
      <c r="F28" s="742"/>
      <c r="G28" s="742"/>
      <c r="H28" s="742"/>
      <c r="I28" s="742"/>
      <c r="J28" s="742"/>
      <c r="K28" s="782" t="s">
        <v>428</v>
      </c>
      <c r="L28" s="783"/>
      <c r="M28" s="784"/>
      <c r="N28" s="782" t="s">
        <v>429</v>
      </c>
      <c r="O28" s="783"/>
      <c r="P28" s="784"/>
    </row>
    <row r="29" spans="2:22" ht="21.75" customHeight="1" x14ac:dyDescent="0.3">
      <c r="B29" s="785" t="s">
        <v>358</v>
      </c>
      <c r="C29" s="786"/>
      <c r="D29" s="787"/>
      <c r="E29" s="785" t="s">
        <v>135</v>
      </c>
      <c r="F29" s="786"/>
      <c r="G29" s="787"/>
      <c r="H29" s="788" t="s">
        <v>136</v>
      </c>
      <c r="I29" s="789"/>
      <c r="J29" s="790"/>
      <c r="K29" s="791" t="s">
        <v>426</v>
      </c>
      <c r="L29" s="792"/>
      <c r="M29" s="793"/>
      <c r="N29" s="791" t="s">
        <v>359</v>
      </c>
      <c r="O29" s="792"/>
      <c r="P29" s="793"/>
    </row>
    <row r="30" spans="2:22" ht="8.25" customHeight="1" x14ac:dyDescent="0.25">
      <c r="B30" s="102"/>
      <c r="E30" s="102"/>
      <c r="G30" s="103"/>
      <c r="H30" s="341"/>
      <c r="I30" s="341"/>
      <c r="J30" s="341"/>
      <c r="K30" s="771"/>
      <c r="L30" s="772"/>
      <c r="M30" s="773"/>
      <c r="N30" s="796"/>
      <c r="O30" s="797"/>
      <c r="P30" s="798"/>
    </row>
    <row r="31" spans="2:22" ht="1.5" customHeight="1" x14ac:dyDescent="0.2">
      <c r="B31" s="102"/>
      <c r="E31" s="102"/>
      <c r="G31" s="103"/>
      <c r="H31" s="341"/>
      <c r="I31" s="341"/>
      <c r="J31" s="341"/>
      <c r="K31" s="110"/>
      <c r="L31" s="63"/>
      <c r="M31" s="111"/>
      <c r="N31" s="343"/>
      <c r="O31" s="341"/>
      <c r="P31" s="344"/>
    </row>
    <row r="32" spans="2:22" ht="26.25" customHeight="1" x14ac:dyDescent="0.25">
      <c r="B32" s="102"/>
      <c r="D32" s="54"/>
      <c r="E32" s="102"/>
      <c r="G32" s="109"/>
      <c r="H32" s="341"/>
      <c r="I32" s="341"/>
      <c r="J32" s="365"/>
      <c r="K32" s="110"/>
      <c r="L32" s="63"/>
      <c r="M32" s="111"/>
      <c r="N32" s="343"/>
      <c r="O32" s="341"/>
      <c r="P32" s="344"/>
      <c r="Q32" s="74"/>
    </row>
    <row r="33" spans="2:22" ht="16.5" customHeight="1" x14ac:dyDescent="0.25">
      <c r="B33" s="102"/>
      <c r="D33" s="54"/>
      <c r="E33" s="102"/>
      <c r="G33" s="109"/>
      <c r="H33" s="341"/>
      <c r="I33" s="341"/>
      <c r="J33" s="365"/>
      <c r="K33" s="778"/>
      <c r="L33" s="754"/>
      <c r="M33" s="779"/>
      <c r="N33" s="780"/>
      <c r="O33" s="777"/>
      <c r="P33" s="794"/>
      <c r="Q33" s="74"/>
    </row>
    <row r="34" spans="2:22" ht="16.5" customHeight="1" x14ac:dyDescent="0.25">
      <c r="B34" s="102"/>
      <c r="D34" s="54"/>
      <c r="E34" s="102"/>
      <c r="G34" s="109"/>
      <c r="H34" s="341"/>
      <c r="I34" s="341"/>
      <c r="J34" s="365"/>
      <c r="K34" s="778"/>
      <c r="L34" s="754"/>
      <c r="M34" s="779"/>
      <c r="N34" s="780"/>
      <c r="O34" s="750"/>
      <c r="P34" s="781"/>
      <c r="Q34" s="74"/>
    </row>
    <row r="35" spans="2:22" ht="16.5" customHeight="1" x14ac:dyDescent="0.3">
      <c r="B35" s="102"/>
      <c r="D35" s="54"/>
      <c r="E35" s="102"/>
      <c r="G35" s="109"/>
      <c r="H35" s="341"/>
      <c r="I35" s="341"/>
      <c r="J35" s="365"/>
      <c r="K35" s="114"/>
      <c r="L35" s="64"/>
      <c r="M35" s="115"/>
      <c r="N35" s="380"/>
      <c r="O35" s="363"/>
      <c r="P35" s="364"/>
      <c r="Q35" s="74"/>
    </row>
    <row r="36" spans="2:22" ht="20.25" customHeight="1" x14ac:dyDescent="0.3">
      <c r="B36" s="102"/>
      <c r="D36" s="54"/>
      <c r="E36" s="102"/>
      <c r="G36" s="109"/>
      <c r="H36" s="341"/>
      <c r="I36" s="341"/>
      <c r="J36" s="365"/>
      <c r="K36" s="755"/>
      <c r="L36" s="756"/>
      <c r="M36" s="757"/>
      <c r="N36" s="758"/>
      <c r="O36" s="759"/>
      <c r="P36" s="760"/>
      <c r="Q36" s="74"/>
    </row>
    <row r="37" spans="2:22" ht="15.75" customHeight="1" x14ac:dyDescent="0.25">
      <c r="B37" s="102"/>
      <c r="D37" s="54"/>
      <c r="E37" s="102"/>
      <c r="G37" s="109"/>
      <c r="H37" s="341"/>
      <c r="I37" s="341"/>
      <c r="J37" s="365"/>
      <c r="K37" s="771"/>
      <c r="L37" s="772"/>
      <c r="M37" s="773"/>
      <c r="N37" s="772"/>
      <c r="O37" s="772"/>
      <c r="P37" s="773"/>
      <c r="Q37" s="74"/>
    </row>
    <row r="38" spans="2:22" ht="48" customHeight="1" x14ac:dyDescent="0.3">
      <c r="B38" s="102"/>
      <c r="D38" s="54"/>
      <c r="E38" s="102"/>
      <c r="G38" s="109"/>
      <c r="H38" s="341"/>
      <c r="I38" s="341"/>
      <c r="J38" s="365"/>
      <c r="K38" s="114"/>
      <c r="L38" s="64"/>
      <c r="M38" s="112"/>
      <c r="N38" s="63"/>
      <c r="O38" s="63"/>
      <c r="P38" s="111"/>
      <c r="Q38" s="74"/>
    </row>
    <row r="39" spans="2:22" s="36" customFormat="1" ht="8.25" customHeight="1" x14ac:dyDescent="0.25">
      <c r="B39" s="774"/>
      <c r="C39" s="775"/>
      <c r="D39" s="775"/>
      <c r="E39" s="774"/>
      <c r="F39" s="775"/>
      <c r="G39" s="776"/>
      <c r="H39" s="777"/>
      <c r="I39" s="777"/>
      <c r="J39" s="777"/>
      <c r="K39" s="778"/>
      <c r="L39" s="754"/>
      <c r="M39" s="779"/>
      <c r="N39" s="754"/>
      <c r="O39" s="754"/>
      <c r="P39" s="779"/>
      <c r="Q39" s="37"/>
    </row>
    <row r="40" spans="2:22" ht="21.75" customHeight="1" x14ac:dyDescent="0.25">
      <c r="B40" s="747"/>
      <c r="C40" s="748"/>
      <c r="D40" s="748"/>
      <c r="E40" s="747"/>
      <c r="F40" s="748"/>
      <c r="G40" s="749"/>
      <c r="H40" s="750"/>
      <c r="I40" s="750"/>
      <c r="J40" s="750"/>
      <c r="K40" s="751"/>
      <c r="L40" s="752"/>
      <c r="M40" s="753"/>
      <c r="N40" s="754"/>
      <c r="O40" s="752"/>
      <c r="P40" s="753"/>
      <c r="Q40" s="18"/>
    </row>
    <row r="41" spans="2:22" s="7" customFormat="1" ht="27.75" customHeight="1" thickBot="1" x14ac:dyDescent="0.4">
      <c r="B41" s="125" t="s">
        <v>121</v>
      </c>
      <c r="C41" s="104"/>
      <c r="D41" s="527">
        <f>((Скидка!L28*(100-Скидка!$C$3))*Скидка!$D$4)/100</f>
        <v>4045.95</v>
      </c>
      <c r="E41" s="125" t="s">
        <v>122</v>
      </c>
      <c r="F41" s="104"/>
      <c r="G41" s="528">
        <f>((Скидка!O28*(100-Скидка!$C$3))*Скидка!$D$4)/100</f>
        <v>4402.3500000000004</v>
      </c>
      <c r="H41" s="367" t="s">
        <v>123</v>
      </c>
      <c r="I41" s="348"/>
      <c r="J41" s="529">
        <f>((Скидка!R28*(100-Скидка!$C$3))*Скидка!$D$4)/100</f>
        <v>4819.5000000000009</v>
      </c>
      <c r="K41" s="125" t="s">
        <v>427</v>
      </c>
      <c r="L41" s="113"/>
      <c r="M41" s="529">
        <f>((Скидка!U28*(100-Скидка!$C$3))*Скидка!$D$4)/100</f>
        <v>3838.3874999999998</v>
      </c>
      <c r="N41" s="125" t="s">
        <v>127</v>
      </c>
      <c r="O41" s="113"/>
      <c r="P41" s="530">
        <f>((Скидка!X28*(100-Скидка!$C$3))*Скидка!$D$4)/100</f>
        <v>2323.6875000000005</v>
      </c>
      <c r="R41" s="39"/>
      <c r="S41" s="39"/>
      <c r="U41" s="39"/>
      <c r="V41" s="39"/>
    </row>
    <row r="42" spans="2:22" s="338" customFormat="1" ht="22.5" customHeight="1" thickTop="1" x14ac:dyDescent="0.35">
      <c r="B42" s="741" t="s">
        <v>257</v>
      </c>
      <c r="C42" s="742"/>
      <c r="D42" s="742"/>
      <c r="E42" s="742"/>
      <c r="F42" s="742"/>
      <c r="G42" s="742"/>
      <c r="H42" s="742"/>
      <c r="I42" s="742"/>
      <c r="J42" s="742"/>
      <c r="K42" s="742"/>
      <c r="L42" s="742"/>
      <c r="M42" s="742"/>
      <c r="N42" s="742"/>
      <c r="O42" s="742"/>
      <c r="P42" s="743"/>
    </row>
    <row r="43" spans="2:22" s="338" customFormat="1" ht="22.5" customHeight="1" x14ac:dyDescent="0.3">
      <c r="B43" s="332" t="s">
        <v>36</v>
      </c>
      <c r="C43" s="333"/>
      <c r="D43" s="409" t="s">
        <v>262</v>
      </c>
      <c r="E43" s="515" t="s">
        <v>42</v>
      </c>
      <c r="F43" s="827"/>
      <c r="G43" s="828"/>
      <c r="H43" s="388" t="s">
        <v>446</v>
      </c>
      <c r="I43" s="407"/>
      <c r="J43" s="408"/>
      <c r="K43" s="824" t="s">
        <v>447</v>
      </c>
      <c r="L43" s="825"/>
      <c r="M43" s="826"/>
      <c r="N43" s="791" t="s">
        <v>356</v>
      </c>
      <c r="O43" s="792"/>
      <c r="P43" s="793"/>
    </row>
    <row r="44" spans="2:22" s="338" customFormat="1" ht="15.75" customHeight="1" x14ac:dyDescent="0.2">
      <c r="B44" s="102"/>
      <c r="D44" s="410" t="s">
        <v>265</v>
      </c>
      <c r="E44" s="526" t="s">
        <v>584</v>
      </c>
      <c r="F44" s="525"/>
      <c r="G44" s="359"/>
      <c r="H44" s="343"/>
      <c r="I44" s="341"/>
      <c r="J44" s="344"/>
      <c r="K44" s="341"/>
      <c r="L44" s="341"/>
      <c r="M44" s="344"/>
      <c r="N44" s="341"/>
      <c r="O44" s="341"/>
      <c r="P44" s="344"/>
      <c r="Q44" s="6"/>
    </row>
    <row r="45" spans="2:22" s="338" customFormat="1" ht="15.75" customHeight="1" x14ac:dyDescent="0.25">
      <c r="B45" s="102"/>
      <c r="E45" s="347"/>
      <c r="F45" s="346"/>
      <c r="G45" s="344"/>
      <c r="H45" s="347"/>
      <c r="I45" s="346"/>
      <c r="J45" s="344"/>
      <c r="K45" s="345"/>
      <c r="L45" s="346"/>
      <c r="M45" s="344"/>
      <c r="N45" s="345"/>
      <c r="O45" s="346"/>
      <c r="P45" s="344"/>
      <c r="Q45" s="6"/>
    </row>
    <row r="46" spans="2:22" s="338" customFormat="1" ht="78.75" customHeight="1" x14ac:dyDescent="0.25">
      <c r="B46" s="102"/>
      <c r="E46" s="347"/>
      <c r="F46" s="346"/>
      <c r="G46" s="344"/>
      <c r="H46" s="347"/>
      <c r="I46" s="346"/>
      <c r="J46" s="344"/>
      <c r="K46" s="345"/>
      <c r="L46" s="346"/>
      <c r="M46" s="344"/>
      <c r="N46" s="345"/>
      <c r="O46" s="346"/>
      <c r="P46" s="344"/>
      <c r="Q46" s="6"/>
    </row>
    <row r="47" spans="2:22" s="36" customFormat="1" ht="63" customHeight="1" x14ac:dyDescent="0.25">
      <c r="B47" s="774"/>
      <c r="C47" s="775"/>
      <c r="D47" s="775"/>
      <c r="E47" s="390"/>
      <c r="F47" s="389"/>
      <c r="G47" s="391"/>
      <c r="H47" s="390"/>
      <c r="I47" s="389"/>
      <c r="J47" s="391"/>
      <c r="K47" s="777"/>
      <c r="L47" s="777"/>
      <c r="M47" s="794"/>
      <c r="N47" s="777"/>
      <c r="O47" s="777"/>
      <c r="P47" s="794"/>
      <c r="Q47" s="38"/>
    </row>
    <row r="48" spans="2:22" s="338" customFormat="1" ht="33" customHeight="1" x14ac:dyDescent="0.25">
      <c r="B48" s="744" t="s">
        <v>385</v>
      </c>
      <c r="C48" s="745"/>
      <c r="D48" s="745"/>
      <c r="E48" s="386"/>
      <c r="F48" s="385"/>
      <c r="G48" s="387"/>
      <c r="H48" s="386"/>
      <c r="I48" s="385"/>
      <c r="J48" s="387"/>
      <c r="K48" s="750"/>
      <c r="L48" s="750"/>
      <c r="M48" s="781"/>
      <c r="N48" s="750"/>
      <c r="O48" s="750"/>
      <c r="P48" s="781"/>
      <c r="Q48" s="6"/>
    </row>
    <row r="49" spans="2:22" s="7" customFormat="1" ht="18.75" customHeight="1" thickBot="1" x14ac:dyDescent="0.4">
      <c r="B49" s="535">
        <f>((Скидка!J52*(100-Скидка!$C$3))*Скидка!$D$4)/100</f>
        <v>3206.5875000000001</v>
      </c>
      <c r="C49" s="104"/>
      <c r="D49" s="527">
        <f>((Скидка!L52*(100-Скидка!$C$3))*Скидка!$D$4)/100</f>
        <v>3329.1</v>
      </c>
      <c r="E49" s="122" t="s">
        <v>487</v>
      </c>
      <c r="F49" s="348"/>
      <c r="G49" s="527">
        <f>((Скидка!O52*(100-Скидка!$C$3))*Скидка!$D$4)/100</f>
        <v>4664.5875000000005</v>
      </c>
      <c r="H49" s="126" t="s">
        <v>386</v>
      </c>
      <c r="I49" s="348"/>
      <c r="J49" s="527">
        <f>((Скидка!R52*(100-Скидка!$C$3))*Скидка!$D$4)/100</f>
        <v>3556.9124999999999</v>
      </c>
      <c r="K49" s="126" t="s">
        <v>384</v>
      </c>
      <c r="L49" s="348"/>
      <c r="M49" s="527">
        <f>((Скидка!U52*(100-Скидка!$C$3))*Скидка!$D$4)/100</f>
        <v>635.85</v>
      </c>
      <c r="N49" s="126" t="s">
        <v>140</v>
      </c>
      <c r="O49" s="348"/>
      <c r="P49" s="528">
        <f>((Скидка!X52*(100-Скидка!$C$3))*Скидка!$D$4)/100</f>
        <v>1131.9750000000001</v>
      </c>
      <c r="R49" s="39"/>
      <c r="S49" s="39"/>
      <c r="U49" s="39"/>
      <c r="V49" s="39"/>
    </row>
    <row r="50" spans="2:22" ht="22.5" customHeight="1" thickTop="1" x14ac:dyDescent="0.35">
      <c r="B50" s="741" t="s">
        <v>360</v>
      </c>
      <c r="C50" s="742"/>
      <c r="D50" s="742"/>
      <c r="E50" s="742"/>
      <c r="F50" s="742"/>
      <c r="G50" s="742"/>
      <c r="H50" s="742"/>
      <c r="I50" s="742"/>
      <c r="J50" s="742"/>
      <c r="K50" s="742"/>
      <c r="L50" s="742"/>
      <c r="M50" s="742"/>
      <c r="N50" s="742"/>
      <c r="O50" s="742"/>
      <c r="P50" s="743"/>
    </row>
    <row r="51" spans="2:22" ht="21" customHeight="1" x14ac:dyDescent="0.3">
      <c r="B51" s="228" t="s">
        <v>489</v>
      </c>
      <c r="C51" s="127"/>
      <c r="D51" s="229" t="s">
        <v>490</v>
      </c>
      <c r="E51" s="228" t="s">
        <v>491</v>
      </c>
      <c r="F51" s="128"/>
      <c r="G51" s="128"/>
      <c r="H51" s="229" t="s">
        <v>492</v>
      </c>
      <c r="I51" s="228" t="s">
        <v>493</v>
      </c>
      <c r="J51" s="163"/>
      <c r="K51" s="163"/>
      <c r="L51" s="229" t="s">
        <v>494</v>
      </c>
      <c r="M51" s="228" t="s">
        <v>495</v>
      </c>
      <c r="N51" s="222"/>
      <c r="O51" s="222"/>
      <c r="P51" s="229" t="s">
        <v>496</v>
      </c>
    </row>
    <row r="52" spans="2:22" ht="17.25" customHeight="1" x14ac:dyDescent="0.3">
      <c r="B52" s="228"/>
      <c r="D52" s="230"/>
      <c r="E52" s="228"/>
      <c r="H52" s="230"/>
      <c r="I52" s="228"/>
      <c r="J52" s="231"/>
      <c r="K52" s="231"/>
      <c r="L52" s="230"/>
      <c r="M52" s="228"/>
      <c r="N52" s="231"/>
      <c r="O52" s="231"/>
      <c r="P52" s="230"/>
    </row>
    <row r="53" spans="2:22" ht="15.75" customHeight="1" x14ac:dyDescent="0.2">
      <c r="B53" s="102"/>
      <c r="E53" s="102"/>
      <c r="H53" s="103"/>
      <c r="M53" s="102"/>
      <c r="P53" s="103"/>
    </row>
    <row r="54" spans="2:22" ht="46.5" customHeight="1" x14ac:dyDescent="0.2">
      <c r="B54" s="102"/>
      <c r="E54" s="102"/>
      <c r="H54" s="103"/>
      <c r="M54" s="102"/>
      <c r="P54" s="103"/>
    </row>
    <row r="55" spans="2:22" s="36" customFormat="1" ht="18.75" customHeight="1" x14ac:dyDescent="0.25">
      <c r="B55" s="118"/>
      <c r="C55" s="71"/>
      <c r="D55" s="71"/>
      <c r="E55" s="118"/>
      <c r="F55" s="71"/>
      <c r="G55" s="71"/>
      <c r="H55" s="120"/>
      <c r="I55" s="71"/>
      <c r="J55" s="71"/>
      <c r="K55" s="71"/>
      <c r="L55" s="71"/>
      <c r="M55" s="118"/>
      <c r="N55" s="71"/>
      <c r="O55" s="71"/>
      <c r="P55" s="120"/>
    </row>
    <row r="56" spans="2:22" s="36" customFormat="1" ht="18.75" customHeight="1" x14ac:dyDescent="0.25">
      <c r="B56" s="118"/>
      <c r="C56" s="71"/>
      <c r="D56" s="71"/>
      <c r="E56" s="118"/>
      <c r="F56" s="71"/>
      <c r="G56" s="71"/>
      <c r="H56" s="120"/>
      <c r="I56" s="71"/>
      <c r="J56" s="71"/>
      <c r="K56" s="71"/>
      <c r="L56" s="71"/>
      <c r="M56" s="118"/>
      <c r="N56" s="71"/>
      <c r="O56" s="71"/>
      <c r="P56" s="120"/>
    </row>
    <row r="57" spans="2:22" ht="93" customHeight="1" x14ac:dyDescent="0.25">
      <c r="B57" s="744" t="s">
        <v>387</v>
      </c>
      <c r="C57" s="745"/>
      <c r="D57" s="745"/>
      <c r="E57" s="744" t="s">
        <v>599</v>
      </c>
      <c r="F57" s="745"/>
      <c r="G57" s="745"/>
      <c r="H57" s="746"/>
      <c r="I57" s="745" t="s">
        <v>388</v>
      </c>
      <c r="J57" s="745"/>
      <c r="K57" s="745"/>
      <c r="L57" s="745"/>
      <c r="M57" s="744" t="s">
        <v>139</v>
      </c>
      <c r="N57" s="745"/>
      <c r="O57" s="745"/>
      <c r="P57" s="746"/>
    </row>
    <row r="58" spans="2:22" s="7" customFormat="1" ht="18.75" customHeight="1" x14ac:dyDescent="0.35">
      <c r="B58" s="531">
        <f>'стеллажи,фасады,тумбы'!N60+'стеллажи,фасады,тумбы'!D60</f>
        <v>4319.3249999999998</v>
      </c>
      <c r="C58" s="324"/>
      <c r="D58" s="532">
        <f>'стеллажи,фасады,тумбы'!P60+'стеллажи,фасады,тумбы'!D60</f>
        <v>4432.7250000000004</v>
      </c>
      <c r="E58" s="531">
        <f>'стеллажи,фасады,тумбы'!N60+'стеллажи,фасады,тумбы'!G60</f>
        <v>4319.3249999999998</v>
      </c>
      <c r="F58" s="324"/>
      <c r="G58" s="325"/>
      <c r="H58" s="533">
        <f>'стеллажи,фасады,тумбы'!P60+'стеллажи,фасады,тумбы'!G60</f>
        <v>4432.7250000000004</v>
      </c>
      <c r="I58" s="532">
        <f>'стеллажи,фасады,тумбы'!N60+'стеллажи,фасады,тумбы'!J60</f>
        <v>4319.3249999999998</v>
      </c>
      <c r="J58" s="325"/>
      <c r="K58" s="325"/>
      <c r="L58" s="532">
        <f>'стеллажи,фасады,тумбы'!P60+'стеллажи,фасады,тумбы'!J60</f>
        <v>4432.7250000000004</v>
      </c>
      <c r="M58" s="534">
        <f>'стеллажи,фасады,тумбы'!N60+'стеллажи,фасады,тумбы'!M60</f>
        <v>4472.2124999999996</v>
      </c>
      <c r="N58" s="325"/>
      <c r="O58" s="324"/>
      <c r="P58" s="533">
        <f>'стеллажи,фасады,тумбы'!P60+'стеллажи,фасады,тумбы'!M60</f>
        <v>4585.6125000000002</v>
      </c>
      <c r="Q58" s="739"/>
      <c r="R58" s="740"/>
      <c r="S58" s="740"/>
      <c r="U58" s="39"/>
      <c r="V58" s="39"/>
    </row>
    <row r="59" spans="2:22" ht="36.75" customHeight="1" x14ac:dyDescent="0.2">
      <c r="B59" s="767" t="s">
        <v>141</v>
      </c>
      <c r="C59" s="768"/>
      <c r="D59" s="768"/>
      <c r="E59" s="767" t="s">
        <v>142</v>
      </c>
      <c r="F59" s="769"/>
      <c r="G59" s="769"/>
      <c r="H59" s="770"/>
      <c r="I59" s="769" t="s">
        <v>143</v>
      </c>
      <c r="J59" s="769"/>
      <c r="K59" s="769"/>
      <c r="L59" s="769"/>
      <c r="M59" s="767" t="s">
        <v>142</v>
      </c>
      <c r="N59" s="769"/>
      <c r="O59" s="769"/>
      <c r="P59" s="770"/>
    </row>
    <row r="60" spans="2:22" ht="31.5" customHeight="1" x14ac:dyDescent="0.35">
      <c r="B60" s="761" t="s">
        <v>425</v>
      </c>
      <c r="C60" s="762"/>
      <c r="D60" s="762"/>
      <c r="E60" s="762"/>
      <c r="F60" s="762"/>
      <c r="G60" s="762"/>
      <c r="H60" s="762"/>
      <c r="I60" s="762"/>
      <c r="J60" s="762"/>
      <c r="K60" s="762"/>
      <c r="L60" s="762"/>
      <c r="M60" s="762"/>
      <c r="N60" s="762"/>
      <c r="O60" s="762"/>
      <c r="P60" s="763"/>
    </row>
    <row r="61" spans="2:22" ht="31.5" customHeight="1" x14ac:dyDescent="0.3">
      <c r="B61" s="764" t="s">
        <v>572</v>
      </c>
      <c r="C61" s="765"/>
      <c r="D61" s="765"/>
      <c r="E61" s="765"/>
      <c r="F61" s="765"/>
      <c r="G61" s="765"/>
      <c r="H61" s="765"/>
      <c r="I61" s="765"/>
      <c r="J61" s="765"/>
      <c r="K61" s="765"/>
      <c r="L61" s="765"/>
      <c r="M61" s="765"/>
      <c r="N61" s="765"/>
      <c r="O61" s="765"/>
      <c r="P61" s="766"/>
    </row>
    <row r="62" spans="2:22" ht="18.75" customHeight="1" x14ac:dyDescent="0.25">
      <c r="D62" s="13"/>
      <c r="E62" s="4"/>
      <c r="F62" s="14"/>
      <c r="H62" s="76"/>
      <c r="I62" s="76"/>
      <c r="J62" s="76"/>
      <c r="K62" s="76"/>
    </row>
    <row r="63" spans="2:22" ht="16.5" customHeight="1" x14ac:dyDescent="0.25">
      <c r="D63" s="13"/>
      <c r="E63" s="4"/>
      <c r="F63" s="14"/>
      <c r="I63" s="5"/>
      <c r="J63" s="4"/>
      <c r="K63" s="6"/>
    </row>
    <row r="64" spans="2:22" ht="18.75" customHeight="1" x14ac:dyDescent="0.25">
      <c r="D64" s="13"/>
      <c r="E64" s="4"/>
      <c r="F64" s="14"/>
      <c r="I64" s="12"/>
      <c r="J64" s="17"/>
      <c r="K64" s="14"/>
    </row>
    <row r="65" spans="4:11" ht="22.5" customHeight="1" x14ac:dyDescent="0.25">
      <c r="D65" s="13"/>
      <c r="E65" s="4"/>
      <c r="F65" s="14"/>
    </row>
    <row r="66" spans="4:11" ht="18.75" customHeight="1" x14ac:dyDescent="0.2"/>
    <row r="67" spans="4:11" ht="15.75" x14ac:dyDescent="0.25">
      <c r="I67" s="12"/>
      <c r="J67" s="4"/>
      <c r="K67" s="14"/>
    </row>
    <row r="68" spans="4:11" ht="15.75" x14ac:dyDescent="0.2">
      <c r="I68" s="5"/>
      <c r="J68" s="4"/>
      <c r="K68" s="6"/>
    </row>
    <row r="69" spans="4:11" ht="75.75" customHeight="1" x14ac:dyDescent="0.2">
      <c r="I69" s="5"/>
      <c r="J69" s="4"/>
      <c r="K69" s="6"/>
    </row>
    <row r="70" spans="4:11" ht="18.75" customHeight="1" x14ac:dyDescent="0.2">
      <c r="I70" s="5"/>
      <c r="J70" s="4"/>
      <c r="K70" s="6"/>
    </row>
    <row r="71" spans="4:11" ht="18.75" customHeight="1" x14ac:dyDescent="0.2"/>
    <row r="72" spans="4:11" ht="16.5" customHeight="1" x14ac:dyDescent="0.2"/>
    <row r="73" spans="4:11" ht="18.75" customHeight="1" x14ac:dyDescent="0.2"/>
    <row r="74" spans="4:11" ht="48.75" customHeight="1" x14ac:dyDescent="0.2"/>
  </sheetData>
  <sheetProtection selectLockedCells="1" selectUnlockedCells="1"/>
  <mergeCells count="100">
    <mergeCell ref="B48:D48"/>
    <mergeCell ref="K48:M48"/>
    <mergeCell ref="N48:P48"/>
    <mergeCell ref="B42:P42"/>
    <mergeCell ref="K43:M43"/>
    <mergeCell ref="N43:P43"/>
    <mergeCell ref="B47:D47"/>
    <mergeCell ref="K47:M47"/>
    <mergeCell ref="N47:P47"/>
    <mergeCell ref="F43:G43"/>
    <mergeCell ref="T18:V18"/>
    <mergeCell ref="Q13:S13"/>
    <mergeCell ref="T13:V13"/>
    <mergeCell ref="B17:D17"/>
    <mergeCell ref="E17:G17"/>
    <mergeCell ref="H17:J17"/>
    <mergeCell ref="K17:M17"/>
    <mergeCell ref="N17:P17"/>
    <mergeCell ref="T17:V17"/>
    <mergeCell ref="K13:M13"/>
    <mergeCell ref="N13:P13"/>
    <mergeCell ref="B18:D18"/>
    <mergeCell ref="E18:G18"/>
    <mergeCell ref="H18:J18"/>
    <mergeCell ref="K18:M18"/>
    <mergeCell ref="N18:P18"/>
    <mergeCell ref="B10:F10"/>
    <mergeCell ref="H10:N10"/>
    <mergeCell ref="B12:P12"/>
    <mergeCell ref="B6:E6"/>
    <mergeCell ref="O8:P8"/>
    <mergeCell ref="J6:L6"/>
    <mergeCell ref="M6:P6"/>
    <mergeCell ref="B7:G7"/>
    <mergeCell ref="F8:G8"/>
    <mergeCell ref="K8:L8"/>
    <mergeCell ref="B3:D3"/>
    <mergeCell ref="G3:J3"/>
    <mergeCell ref="M3:P3"/>
    <mergeCell ref="G4:L4"/>
    <mergeCell ref="B5:D5"/>
    <mergeCell ref="M5:P5"/>
    <mergeCell ref="B20:P20"/>
    <mergeCell ref="B21:D21"/>
    <mergeCell ref="E21:G21"/>
    <mergeCell ref="H21:J21"/>
    <mergeCell ref="K21:M21"/>
    <mergeCell ref="N21:P21"/>
    <mergeCell ref="B25:D25"/>
    <mergeCell ref="E25:G25"/>
    <mergeCell ref="H25:J25"/>
    <mergeCell ref="K25:M25"/>
    <mergeCell ref="N25:P25"/>
    <mergeCell ref="E26:G26"/>
    <mergeCell ref="H26:J26"/>
    <mergeCell ref="K26:M26"/>
    <mergeCell ref="N26:P26"/>
    <mergeCell ref="K30:M30"/>
    <mergeCell ref="N30:P30"/>
    <mergeCell ref="K34:M34"/>
    <mergeCell ref="N34:P34"/>
    <mergeCell ref="B28:J28"/>
    <mergeCell ref="K28:M28"/>
    <mergeCell ref="N28:P28"/>
    <mergeCell ref="B29:D29"/>
    <mergeCell ref="E29:G29"/>
    <mergeCell ref="H29:J29"/>
    <mergeCell ref="K29:M29"/>
    <mergeCell ref="N29:P29"/>
    <mergeCell ref="K33:M33"/>
    <mergeCell ref="N33:P33"/>
    <mergeCell ref="K37:M37"/>
    <mergeCell ref="N37:P37"/>
    <mergeCell ref="B39:D39"/>
    <mergeCell ref="E39:G39"/>
    <mergeCell ref="H39:J39"/>
    <mergeCell ref="K39:M39"/>
    <mergeCell ref="N39:P39"/>
    <mergeCell ref="B60:P60"/>
    <mergeCell ref="B61:P61"/>
    <mergeCell ref="B59:D59"/>
    <mergeCell ref="E59:H59"/>
    <mergeCell ref="I59:L59"/>
    <mergeCell ref="M59:P59"/>
    <mergeCell ref="H22:J22"/>
    <mergeCell ref="K22:M22"/>
    <mergeCell ref="N22:P22"/>
    <mergeCell ref="Q58:S58"/>
    <mergeCell ref="B50:P50"/>
    <mergeCell ref="B57:D57"/>
    <mergeCell ref="E57:H57"/>
    <mergeCell ref="I57:L57"/>
    <mergeCell ref="M57:P57"/>
    <mergeCell ref="B40:D40"/>
    <mergeCell ref="E40:G40"/>
    <mergeCell ref="H40:J40"/>
    <mergeCell ref="K40:M40"/>
    <mergeCell ref="N40:P40"/>
    <mergeCell ref="K36:M36"/>
    <mergeCell ref="N36:P36"/>
  </mergeCells>
  <hyperlinks>
    <hyperlink ref="M3" r:id="rId1" xr:uid="{AEC1A663-DD7C-4829-B776-BCC9EAB0CD3B}"/>
    <hyperlink ref="M5" r:id="rId2" xr:uid="{03F82F36-031C-4599-80BA-9B3AE8708AE9}"/>
  </hyperlinks>
  <pageMargins left="0.36" right="0.21" top="0.33" bottom="0.16" header="0.25" footer="0.16"/>
  <pageSetup paperSize="9" scale="44"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
    <tabColor indexed="10"/>
  </sheetPr>
  <dimension ref="A1:BY162"/>
  <sheetViews>
    <sheetView zoomScaleNormal="100" workbookViewId="0">
      <selection activeCell="C4" sqref="C4"/>
    </sheetView>
  </sheetViews>
  <sheetFormatPr defaultColWidth="9.140625" defaultRowHeight="22.5" customHeight="1" x14ac:dyDescent="0.3"/>
  <cols>
    <col min="1" max="1" width="9" style="384" customWidth="1"/>
    <col min="2" max="2" width="19.42578125" style="384" customWidth="1"/>
    <col min="3" max="3" width="19" style="384" customWidth="1"/>
    <col min="4" max="8" width="19" style="384" hidden="1" customWidth="1"/>
    <col min="9" max="9" width="19" style="571" hidden="1" customWidth="1"/>
    <col min="10" max="13" width="19" style="384" hidden="1" customWidth="1"/>
    <col min="14" max="14" width="19" style="571" hidden="1" customWidth="1"/>
    <col min="15" max="18" width="19" style="384" hidden="1" customWidth="1"/>
    <col min="19" max="19" width="19" style="571" hidden="1" customWidth="1"/>
    <col min="20" max="23" width="19" style="384" hidden="1" customWidth="1"/>
    <col min="24" max="24" width="19" style="571" hidden="1" customWidth="1"/>
    <col min="25" max="25" width="19" style="572" hidden="1" customWidth="1"/>
    <col min="26" max="28" width="19" style="573" hidden="1" customWidth="1"/>
    <col min="29" max="40" width="19" style="384" hidden="1" customWidth="1"/>
    <col min="41" max="41" width="19" style="574" hidden="1" customWidth="1"/>
    <col min="42" max="56" width="19" style="384" hidden="1" customWidth="1"/>
    <col min="57" max="58" width="19" style="574" hidden="1" customWidth="1"/>
    <col min="59" max="73" width="19" style="384" hidden="1" customWidth="1"/>
    <col min="74" max="74" width="19" style="574" hidden="1" customWidth="1"/>
    <col min="75" max="77" width="19" style="384" hidden="1" customWidth="1"/>
    <col min="78" max="82" width="19" style="384" customWidth="1"/>
    <col min="83" max="205" width="9" style="384" customWidth="1"/>
    <col min="206" max="16384" width="9.140625" style="384"/>
  </cols>
  <sheetData>
    <row r="1" spans="1:77" ht="22.5" customHeight="1" thickBot="1" x14ac:dyDescent="0.35">
      <c r="A1" s="1017" t="s">
        <v>247</v>
      </c>
      <c r="B1" s="1017"/>
      <c r="C1" s="1017"/>
    </row>
    <row r="2" spans="1:77" ht="22.5" customHeight="1" thickBot="1" x14ac:dyDescent="0.35">
      <c r="A2" s="575"/>
      <c r="B2" s="20"/>
      <c r="C2" s="21" t="s">
        <v>2</v>
      </c>
      <c r="D2" s="15"/>
      <c r="E2" s="15"/>
      <c r="F2" s="15"/>
      <c r="G2" s="576"/>
      <c r="H2" s="576"/>
      <c r="I2" s="577"/>
      <c r="J2" s="576"/>
      <c r="K2" s="576"/>
    </row>
    <row r="3" spans="1:77" ht="22.5" customHeight="1" thickBot="1" x14ac:dyDescent="0.35">
      <c r="A3" s="1018" t="s">
        <v>0</v>
      </c>
      <c r="B3" s="1019"/>
      <c r="C3" s="578">
        <v>25</v>
      </c>
      <c r="D3" s="579">
        <f>C3</f>
        <v>25</v>
      </c>
      <c r="G3" s="580"/>
      <c r="H3" s="580"/>
      <c r="I3" s="581"/>
      <c r="J3" s="580"/>
      <c r="K3" s="580"/>
      <c r="AP3" s="1036"/>
      <c r="AQ3" s="801"/>
      <c r="AR3" s="801"/>
      <c r="AS3" s="582"/>
      <c r="AT3" s="583"/>
      <c r="AU3" s="801"/>
      <c r="AV3" s="801"/>
      <c r="AW3" s="801"/>
      <c r="AX3" s="801"/>
      <c r="AY3" s="584"/>
      <c r="AZ3" s="585"/>
      <c r="BA3" s="1037" t="s">
        <v>256</v>
      </c>
      <c r="BB3" s="1037"/>
      <c r="BC3" s="1037"/>
      <c r="BD3" s="1038"/>
    </row>
    <row r="4" spans="1:77" ht="22.5" customHeight="1" thickBot="1" x14ac:dyDescent="0.35">
      <c r="A4" s="1020" t="s">
        <v>1</v>
      </c>
      <c r="B4" s="1021"/>
      <c r="C4" s="586">
        <v>35</v>
      </c>
      <c r="D4" s="587">
        <f>C4/100+1</f>
        <v>1.35</v>
      </c>
      <c r="F4" s="588"/>
      <c r="J4" s="589"/>
      <c r="K4" s="589"/>
      <c r="AP4" s="550"/>
      <c r="AQ4" s="551"/>
      <c r="AR4" s="551"/>
      <c r="AT4" s="590"/>
      <c r="AU4" s="1039"/>
      <c r="AV4" s="1039"/>
      <c r="AW4" s="1039"/>
      <c r="AX4" s="1039"/>
      <c r="AY4" s="1039"/>
      <c r="AZ4" s="1039"/>
      <c r="BA4" s="320"/>
      <c r="BB4" s="320"/>
      <c r="BC4" s="320"/>
      <c r="BD4" s="321" t="s">
        <v>382</v>
      </c>
    </row>
    <row r="5" spans="1:77" ht="22.5" customHeight="1" x14ac:dyDescent="0.3">
      <c r="J5" s="997"/>
      <c r="K5" s="997"/>
      <c r="L5" s="997"/>
      <c r="M5" s="997"/>
      <c r="N5" s="997"/>
      <c r="O5" s="997"/>
      <c r="P5" s="997"/>
      <c r="Q5" s="997"/>
      <c r="R5" s="997"/>
      <c r="S5" s="997"/>
      <c r="T5" s="997"/>
      <c r="U5" s="997"/>
      <c r="V5" s="997"/>
      <c r="W5" s="997"/>
      <c r="X5" s="997"/>
      <c r="Y5" s="591"/>
      <c r="AA5" s="592"/>
      <c r="AB5" s="593"/>
      <c r="AC5" s="577"/>
      <c r="AP5" s="1040"/>
      <c r="AQ5" s="812"/>
      <c r="AR5" s="812"/>
      <c r="AS5" s="594"/>
      <c r="AT5" s="595"/>
      <c r="AU5" s="596"/>
      <c r="AW5" s="597"/>
      <c r="AX5" s="570"/>
      <c r="AY5" s="597"/>
      <c r="AZ5" s="597"/>
      <c r="BA5" s="805" t="s">
        <v>423</v>
      </c>
      <c r="BB5" s="806"/>
      <c r="BC5" s="806"/>
      <c r="BD5" s="807"/>
      <c r="BE5" s="598"/>
    </row>
    <row r="6" spans="1:77" ht="22.5" customHeight="1" x14ac:dyDescent="0.3">
      <c r="D6" s="599"/>
      <c r="E6" s="600"/>
      <c r="J6" s="997"/>
      <c r="K6" s="997"/>
      <c r="L6" s="997"/>
      <c r="M6" s="997"/>
      <c r="N6" s="997"/>
      <c r="O6" s="997"/>
      <c r="P6" s="997"/>
      <c r="Q6" s="997"/>
      <c r="R6" s="997"/>
      <c r="S6" s="997"/>
      <c r="T6" s="997"/>
      <c r="U6" s="997"/>
      <c r="V6" s="997"/>
      <c r="W6" s="997"/>
      <c r="X6" s="997"/>
      <c r="Y6" s="591"/>
      <c r="AA6" s="601"/>
      <c r="AB6" s="600"/>
      <c r="AC6" s="577"/>
      <c r="AP6" s="811"/>
      <c r="AQ6" s="812"/>
      <c r="AR6" s="812"/>
      <c r="AS6" s="812"/>
      <c r="AT6" s="602"/>
      <c r="AU6" s="603"/>
      <c r="AV6" s="595"/>
      <c r="AW6" s="604"/>
      <c r="AX6" s="1041"/>
      <c r="AY6" s="1042"/>
      <c r="AZ6" s="1042"/>
      <c r="BA6" s="806"/>
      <c r="BB6" s="806"/>
      <c r="BC6" s="806"/>
      <c r="BD6" s="807"/>
      <c r="BP6" s="605" t="s">
        <v>52</v>
      </c>
      <c r="BQ6" s="42"/>
      <c r="BR6" s="42"/>
    </row>
    <row r="7" spans="1:77" ht="22.5" customHeight="1" x14ac:dyDescent="0.3">
      <c r="D7" s="599"/>
      <c r="E7" s="600"/>
      <c r="J7" s="606"/>
      <c r="K7" s="606"/>
      <c r="L7" s="606"/>
      <c r="M7" s="606"/>
      <c r="N7" s="606"/>
      <c r="O7" s="606"/>
      <c r="P7" s="606"/>
      <c r="Q7" s="606"/>
      <c r="R7" s="606"/>
      <c r="S7" s="606"/>
      <c r="T7" s="606"/>
      <c r="U7" s="606"/>
      <c r="V7" s="606"/>
      <c r="W7" s="606"/>
      <c r="X7" s="606"/>
      <c r="Y7" s="591"/>
      <c r="Z7" s="607"/>
      <c r="AA7" s="592"/>
      <c r="AB7" s="593"/>
      <c r="AC7" s="577"/>
      <c r="AP7" s="1032" t="s">
        <v>597</v>
      </c>
      <c r="AQ7" s="1033"/>
      <c r="AR7" s="1033"/>
      <c r="AS7" s="1033"/>
      <c r="AT7" s="1033"/>
      <c r="AU7" s="1033"/>
      <c r="AV7" s="608"/>
      <c r="AW7" s="604"/>
      <c r="AX7" s="609"/>
      <c r="AY7" s="610"/>
      <c r="AZ7" s="610"/>
      <c r="BA7" s="552"/>
      <c r="BB7" s="552"/>
      <c r="BC7" s="552"/>
      <c r="BD7" s="553"/>
      <c r="BP7" s="998" t="s">
        <v>305</v>
      </c>
      <c r="BQ7" s="745"/>
      <c r="BR7" s="999"/>
    </row>
    <row r="8" spans="1:77" ht="22.5" customHeight="1" x14ac:dyDescent="0.3">
      <c r="D8" s="599"/>
      <c r="E8" s="600"/>
      <c r="J8" s="606"/>
      <c r="K8" s="606"/>
      <c r="L8" s="606"/>
      <c r="M8" s="606"/>
      <c r="N8" s="606"/>
      <c r="O8" s="606"/>
      <c r="P8" s="606"/>
      <c r="Q8" s="606"/>
      <c r="R8" s="606"/>
      <c r="S8" s="606"/>
      <c r="T8" s="606"/>
      <c r="U8" s="606"/>
      <c r="V8" s="606"/>
      <c r="W8" s="606"/>
      <c r="X8" s="606"/>
      <c r="Y8" s="591"/>
      <c r="Z8" s="611"/>
      <c r="AA8" s="592"/>
      <c r="AB8" s="593"/>
      <c r="AC8" s="577"/>
      <c r="AP8" s="550"/>
      <c r="AQ8" s="551"/>
      <c r="AR8" s="554"/>
      <c r="AS8" s="551"/>
      <c r="AT8" s="819"/>
      <c r="AU8" s="819"/>
      <c r="AV8" s="595"/>
      <c r="AW8" s="551"/>
      <c r="AX8" s="609"/>
      <c r="AY8" s="819"/>
      <c r="AZ8" s="819"/>
      <c r="BA8" s="552"/>
      <c r="BB8" s="323"/>
      <c r="BC8" s="813">
        <v>42500</v>
      </c>
      <c r="BD8" s="814"/>
      <c r="BE8" s="612"/>
      <c r="BP8" s="613"/>
      <c r="BQ8" s="614"/>
      <c r="BR8" s="615">
        <v>930</v>
      </c>
    </row>
    <row r="9" spans="1:77" ht="22.5" customHeight="1" x14ac:dyDescent="0.3">
      <c r="D9" s="599"/>
      <c r="E9" s="600"/>
      <c r="J9" s="606"/>
      <c r="K9" s="606"/>
      <c r="L9" s="616"/>
      <c r="M9" s="606"/>
      <c r="N9" s="606"/>
      <c r="O9" s="616"/>
      <c r="P9" s="606"/>
      <c r="Q9" s="606"/>
      <c r="R9" s="616"/>
      <c r="S9" s="606"/>
      <c r="T9" s="606"/>
      <c r="U9" s="616"/>
      <c r="V9" s="606"/>
      <c r="W9" s="606"/>
      <c r="X9" s="616"/>
      <c r="Y9" s="617"/>
      <c r="Z9" s="618"/>
      <c r="AA9" s="619"/>
      <c r="AB9" s="593"/>
      <c r="AC9" s="577"/>
      <c r="AP9" s="89"/>
      <c r="AQ9" s="90"/>
      <c r="AR9" s="90"/>
      <c r="AS9" s="90"/>
      <c r="AT9" s="620"/>
      <c r="AU9" s="90"/>
      <c r="AV9" s="90"/>
      <c r="AW9" s="90"/>
      <c r="AX9" s="90"/>
      <c r="AY9" s="620"/>
      <c r="AZ9" s="90"/>
      <c r="BA9" s="90"/>
      <c r="BB9" s="90"/>
      <c r="BC9" s="90"/>
      <c r="BD9" s="621"/>
    </row>
    <row r="10" spans="1:77" ht="22.5" customHeight="1" thickBot="1" x14ac:dyDescent="0.35">
      <c r="D10" s="599"/>
      <c r="E10" s="600"/>
      <c r="J10" s="563" t="s">
        <v>448</v>
      </c>
      <c r="K10" s="564"/>
      <c r="L10" s="565"/>
      <c r="M10" s="560" t="s">
        <v>449</v>
      </c>
      <c r="N10" s="561"/>
      <c r="O10" s="562"/>
      <c r="P10" s="560" t="s">
        <v>450</v>
      </c>
      <c r="Q10" s="561"/>
      <c r="R10" s="562"/>
      <c r="S10" s="830" t="s">
        <v>451</v>
      </c>
      <c r="T10" s="792"/>
      <c r="U10" s="793"/>
      <c r="V10" s="830" t="s">
        <v>452</v>
      </c>
      <c r="W10" s="792"/>
      <c r="X10" s="793"/>
      <c r="Y10" s="617"/>
      <c r="Z10" s="944" t="s">
        <v>12</v>
      </c>
      <c r="AA10" s="944"/>
      <c r="AB10" s="944"/>
      <c r="AC10" s="944" t="s">
        <v>13</v>
      </c>
      <c r="AD10" s="944"/>
      <c r="AE10" s="944"/>
      <c r="AF10" s="944"/>
      <c r="AG10" s="944" t="s">
        <v>15</v>
      </c>
      <c r="AH10" s="944"/>
      <c r="AI10" s="944"/>
      <c r="AJ10" s="944"/>
      <c r="AK10" s="944" t="s">
        <v>17</v>
      </c>
      <c r="AL10" s="944"/>
      <c r="AM10" s="944"/>
      <c r="AN10" s="944"/>
      <c r="AP10" s="1034" t="s">
        <v>165</v>
      </c>
      <c r="AQ10" s="1035"/>
      <c r="AR10" s="1035"/>
      <c r="AS10" s="1035"/>
      <c r="AT10" s="1035"/>
      <c r="AU10" s="622">
        <f>Скидка!AQ3/100</f>
        <v>0</v>
      </c>
      <c r="AV10" s="1035" t="s">
        <v>351</v>
      </c>
      <c r="AW10" s="1035"/>
      <c r="AX10" s="1035"/>
      <c r="AY10" s="1035"/>
      <c r="AZ10" s="1035"/>
      <c r="BA10" s="1035"/>
      <c r="BB10" s="1035"/>
      <c r="BC10" s="487"/>
      <c r="BD10" s="623" t="s">
        <v>363</v>
      </c>
      <c r="BE10" s="624"/>
    </row>
    <row r="11" spans="1:77" ht="22.5" customHeight="1" thickTop="1" thickBot="1" x14ac:dyDescent="0.35">
      <c r="D11" s="599"/>
      <c r="E11" s="600"/>
      <c r="F11" s="542"/>
      <c r="J11" s="380" t="s">
        <v>232</v>
      </c>
      <c r="K11" s="363"/>
      <c r="L11" s="182"/>
      <c r="M11" s="380" t="s">
        <v>117</v>
      </c>
      <c r="N11" s="363"/>
      <c r="O11" s="182"/>
      <c r="P11" s="380" t="s">
        <v>118</v>
      </c>
      <c r="Q11" s="39"/>
      <c r="R11" s="115"/>
      <c r="S11" s="380" t="s">
        <v>119</v>
      </c>
      <c r="T11" s="39"/>
      <c r="U11" s="115"/>
      <c r="V11" s="380" t="s">
        <v>126</v>
      </c>
      <c r="W11" s="39"/>
      <c r="X11" s="115"/>
      <c r="Y11" s="625"/>
      <c r="Z11" s="744" t="s">
        <v>145</v>
      </c>
      <c r="AA11" s="745"/>
      <c r="AB11" s="746"/>
      <c r="AC11" s="744" t="s">
        <v>144</v>
      </c>
      <c r="AD11" s="745"/>
      <c r="AE11" s="745"/>
      <c r="AF11" s="746"/>
      <c r="AG11" s="744" t="s">
        <v>146</v>
      </c>
      <c r="AH11" s="745"/>
      <c r="AI11" s="745"/>
      <c r="AJ11" s="746"/>
      <c r="AK11" s="744" t="s">
        <v>255</v>
      </c>
      <c r="AL11" s="745"/>
      <c r="AM11" s="745"/>
      <c r="AN11" s="746"/>
      <c r="AP11" s="626"/>
      <c r="AQ11" s="100"/>
      <c r="AR11" s="100"/>
      <c r="AS11" s="100"/>
      <c r="AT11" s="100"/>
      <c r="AU11" s="627"/>
      <c r="AV11" s="100"/>
      <c r="AW11" s="100"/>
      <c r="AX11" s="100"/>
      <c r="AY11" s="100"/>
      <c r="AZ11" s="100"/>
      <c r="BA11" s="100"/>
      <c r="BB11" s="100"/>
      <c r="BC11" s="100"/>
      <c r="BD11" s="628"/>
      <c r="BE11" s="629"/>
      <c r="BG11" s="630" t="s">
        <v>4</v>
      </c>
      <c r="BH11" s="30"/>
      <c r="BI11" s="631"/>
      <c r="BJ11" s="630" t="s">
        <v>3</v>
      </c>
      <c r="BK11" s="30"/>
      <c r="BL11" s="631"/>
      <c r="BM11" s="630" t="s">
        <v>6</v>
      </c>
      <c r="BN11" s="30"/>
      <c r="BO11" s="631"/>
      <c r="BP11" s="630" t="s">
        <v>8</v>
      </c>
      <c r="BQ11" s="30"/>
      <c r="BR11" s="631"/>
      <c r="BS11" s="605"/>
      <c r="BT11" s="42" t="s">
        <v>252</v>
      </c>
      <c r="BU11" s="632"/>
      <c r="BW11" s="630"/>
      <c r="BX11" s="30"/>
      <c r="BY11" s="631"/>
    </row>
    <row r="12" spans="1:77" ht="22.5" customHeight="1" thickTop="1" thickBot="1" x14ac:dyDescent="0.35">
      <c r="D12" s="599"/>
      <c r="E12" s="568"/>
      <c r="K12" s="29"/>
      <c r="L12" s="633">
        <v>2246</v>
      </c>
      <c r="N12" s="29"/>
      <c r="O12" s="633">
        <v>2630</v>
      </c>
      <c r="Q12" s="29"/>
      <c r="R12" s="633">
        <v>2869</v>
      </c>
      <c r="S12" s="384"/>
      <c r="T12" s="29"/>
      <c r="U12" s="633">
        <v>3137</v>
      </c>
      <c r="W12" s="29"/>
      <c r="X12" s="633">
        <v>1746</v>
      </c>
      <c r="Z12" s="1010" t="s">
        <v>125</v>
      </c>
      <c r="AA12" s="1011"/>
      <c r="AB12" s="399">
        <v>1208</v>
      </c>
      <c r="AC12" s="1010" t="s">
        <v>125</v>
      </c>
      <c r="AD12" s="1011"/>
      <c r="AE12" s="349"/>
      <c r="AF12" s="634">
        <v>1208</v>
      </c>
      <c r="AG12" s="1010" t="s">
        <v>177</v>
      </c>
      <c r="AH12" s="1011"/>
      <c r="AI12" s="635"/>
      <c r="AJ12" s="634">
        <v>1791</v>
      </c>
      <c r="AK12" s="1010" t="s">
        <v>177</v>
      </c>
      <c r="AL12" s="1011"/>
      <c r="AM12" s="635"/>
      <c r="AN12" s="634">
        <v>1791</v>
      </c>
      <c r="AP12" s="1022" t="s">
        <v>520</v>
      </c>
      <c r="AQ12" s="1023"/>
      <c r="AR12" s="1023"/>
      <c r="AS12" s="1023"/>
      <c r="AT12" s="1023"/>
      <c r="AU12" s="1023"/>
      <c r="AV12" s="1023"/>
      <c r="AW12" s="1023"/>
      <c r="AX12" s="1023"/>
      <c r="AY12" s="1023"/>
      <c r="AZ12" s="1023"/>
      <c r="BA12" s="1023"/>
      <c r="BB12" s="1023"/>
      <c r="BC12" s="1023"/>
      <c r="BD12" s="1024"/>
      <c r="BG12" s="636" t="s">
        <v>301</v>
      </c>
      <c r="BH12" s="542"/>
      <c r="BI12" s="637"/>
      <c r="BJ12" s="636" t="s">
        <v>302</v>
      </c>
      <c r="BK12" s="542"/>
      <c r="BL12" s="637"/>
      <c r="BM12" s="636" t="s">
        <v>303</v>
      </c>
      <c r="BN12" s="542"/>
      <c r="BO12" s="637"/>
      <c r="BP12" s="636" t="s">
        <v>304</v>
      </c>
      <c r="BQ12" s="542"/>
      <c r="BR12" s="637"/>
      <c r="BS12" s="998" t="s">
        <v>253</v>
      </c>
      <c r="BT12" s="745"/>
      <c r="BU12" s="999"/>
      <c r="BW12" s="636"/>
      <c r="BX12" s="542"/>
      <c r="BY12" s="637"/>
    </row>
    <row r="13" spans="1:77" ht="22.5" customHeight="1" thickTop="1" thickBot="1" x14ac:dyDescent="0.35">
      <c r="D13" s="599"/>
      <c r="E13" s="600"/>
      <c r="J13" s="997"/>
      <c r="K13" s="997"/>
      <c r="L13" s="997"/>
      <c r="M13" s="997"/>
      <c r="N13" s="997"/>
      <c r="O13" s="997"/>
      <c r="P13" s="997"/>
      <c r="Q13" s="997"/>
      <c r="R13" s="997"/>
      <c r="S13" s="997"/>
      <c r="T13" s="997"/>
      <c r="U13" s="997"/>
      <c r="V13" s="997"/>
      <c r="W13" s="997"/>
      <c r="X13" s="997"/>
      <c r="Z13" s="618"/>
      <c r="AP13" s="563"/>
      <c r="AQ13" s="564"/>
      <c r="AR13" s="565"/>
      <c r="AS13" s="560" t="s">
        <v>529</v>
      </c>
      <c r="AT13" s="561"/>
      <c r="AU13" s="561"/>
      <c r="AV13" s="561"/>
      <c r="AW13" s="560" t="s">
        <v>531</v>
      </c>
      <c r="AX13" s="561"/>
      <c r="AY13" s="561"/>
      <c r="AZ13" s="544"/>
      <c r="BA13" s="560" t="s">
        <v>532</v>
      </c>
      <c r="BB13" s="561"/>
      <c r="BC13" s="543"/>
      <c r="BD13" s="544"/>
      <c r="BG13" s="638"/>
      <c r="BH13" s="639"/>
      <c r="BI13" s="633">
        <v>3796</v>
      </c>
      <c r="BJ13" s="638"/>
      <c r="BK13" s="639"/>
      <c r="BL13" s="633">
        <v>2617</v>
      </c>
      <c r="BM13" s="638"/>
      <c r="BN13" s="639"/>
      <c r="BO13" s="633">
        <v>2088</v>
      </c>
      <c r="BP13" s="638"/>
      <c r="BQ13" s="639"/>
      <c r="BR13" s="633">
        <v>1321</v>
      </c>
      <c r="BS13" s="640"/>
      <c r="BT13" s="641"/>
      <c r="BU13" s="642">
        <v>1944</v>
      </c>
      <c r="BW13" s="638"/>
      <c r="BX13" s="639"/>
      <c r="BY13" s="633"/>
    </row>
    <row r="14" spans="1:77" ht="22.5" customHeight="1" thickTop="1" x14ac:dyDescent="0.3">
      <c r="D14" s="599"/>
      <c r="E14" s="600"/>
      <c r="J14" s="997"/>
      <c r="K14" s="997"/>
      <c r="L14" s="997"/>
      <c r="M14" s="997"/>
      <c r="N14" s="997"/>
      <c r="O14" s="997"/>
      <c r="P14" s="997"/>
      <c r="Q14" s="997"/>
      <c r="R14" s="997"/>
      <c r="S14" s="997"/>
      <c r="T14" s="997"/>
      <c r="U14" s="997"/>
      <c r="V14" s="997"/>
      <c r="W14" s="997"/>
      <c r="X14" s="997"/>
      <c r="Z14" s="618"/>
      <c r="AP14" s="380"/>
      <c r="AQ14" s="491"/>
      <c r="AR14" s="643"/>
      <c r="AS14" s="380"/>
      <c r="AT14" s="491"/>
      <c r="AU14" s="643"/>
      <c r="AW14" s="644"/>
      <c r="AX14" s="645"/>
      <c r="AZ14" s="646"/>
      <c r="BA14" s="645"/>
      <c r="BD14" s="647"/>
    </row>
    <row r="15" spans="1:77" ht="22.5" customHeight="1" x14ac:dyDescent="0.3">
      <c r="D15" s="599"/>
      <c r="E15" s="600"/>
      <c r="G15" s="648"/>
      <c r="I15" s="633"/>
      <c r="J15" s="606"/>
      <c r="K15" s="606"/>
      <c r="L15" s="606"/>
      <c r="M15" s="606"/>
      <c r="N15" s="606"/>
      <c r="O15" s="606"/>
      <c r="P15" s="606"/>
      <c r="Q15" s="606"/>
      <c r="R15" s="606"/>
      <c r="S15" s="997"/>
      <c r="T15" s="997"/>
      <c r="U15" s="997"/>
      <c r="V15" s="997"/>
      <c r="W15" s="997"/>
      <c r="X15" s="997"/>
      <c r="Z15" s="618"/>
      <c r="AC15" s="577"/>
      <c r="AP15" s="380"/>
      <c r="AQ15" s="491"/>
      <c r="AR15" s="491"/>
      <c r="AS15" s="380"/>
      <c r="AT15" s="491"/>
      <c r="AU15" s="491"/>
      <c r="AW15" s="644"/>
      <c r="AX15" s="600"/>
      <c r="AZ15" s="646"/>
      <c r="BA15" s="600"/>
      <c r="BD15" s="649"/>
      <c r="BS15" s="605"/>
      <c r="BU15" s="632"/>
    </row>
    <row r="16" spans="1:77" ht="22.5" customHeight="1" x14ac:dyDescent="0.3">
      <c r="D16" s="599"/>
      <c r="E16" s="600"/>
      <c r="J16" s="606"/>
      <c r="K16" s="606"/>
      <c r="L16" s="606"/>
      <c r="M16" s="606"/>
      <c r="N16" s="606"/>
      <c r="O16" s="606"/>
      <c r="P16" s="606"/>
      <c r="Q16" s="606"/>
      <c r="R16" s="606"/>
      <c r="S16" s="606"/>
      <c r="T16" s="606"/>
      <c r="U16" s="606"/>
      <c r="V16" s="606"/>
      <c r="W16" s="606"/>
      <c r="X16" s="606"/>
      <c r="Z16" s="607"/>
      <c r="AC16" s="577"/>
      <c r="AP16" s="380"/>
      <c r="AQ16" s="491"/>
      <c r="AR16" s="491"/>
      <c r="AS16" s="380"/>
      <c r="AT16" s="491"/>
      <c r="AU16" s="491"/>
      <c r="AW16" s="650"/>
      <c r="AX16" s="593"/>
      <c r="AZ16" s="651"/>
      <c r="BA16" s="593"/>
      <c r="BD16" s="649"/>
      <c r="BE16" s="612"/>
      <c r="BS16" s="998"/>
      <c r="BT16" s="745"/>
      <c r="BU16" s="999"/>
    </row>
    <row r="17" spans="3:77" ht="22.5" customHeight="1" x14ac:dyDescent="0.3">
      <c r="D17" s="599"/>
      <c r="E17" s="600"/>
      <c r="F17" s="542"/>
      <c r="G17" s="648"/>
      <c r="I17" s="633"/>
      <c r="J17" s="606"/>
      <c r="K17" s="606"/>
      <c r="L17" s="616"/>
      <c r="M17" s="606"/>
      <c r="N17" s="606"/>
      <c r="O17" s="616"/>
      <c r="P17" s="606"/>
      <c r="Q17" s="606"/>
      <c r="R17" s="616"/>
      <c r="S17" s="606"/>
      <c r="T17" s="606"/>
      <c r="U17" s="606"/>
      <c r="V17" s="606"/>
      <c r="W17" s="606"/>
      <c r="X17" s="606"/>
      <c r="Z17" s="611"/>
      <c r="AC17" s="577"/>
      <c r="AP17" s="780"/>
      <c r="AQ17" s="777"/>
      <c r="AR17" s="777"/>
      <c r="AS17" s="548"/>
      <c r="AT17" s="547"/>
      <c r="AU17" s="547"/>
      <c r="AV17" s="546"/>
      <c r="AW17" s="545"/>
      <c r="AX17" s="546"/>
      <c r="AY17" s="546"/>
      <c r="AZ17" s="549"/>
      <c r="BA17" s="546"/>
      <c r="BB17" s="546"/>
      <c r="BC17" s="546"/>
      <c r="BD17" s="549"/>
      <c r="BE17" s="652"/>
      <c r="BS17" s="640"/>
      <c r="BT17" s="641"/>
      <c r="BU17" s="615"/>
    </row>
    <row r="18" spans="3:77" ht="22.5" customHeight="1" x14ac:dyDescent="0.3">
      <c r="D18" s="599"/>
      <c r="E18" s="600"/>
      <c r="J18" s="1012" t="s">
        <v>132</v>
      </c>
      <c r="K18" s="1012"/>
      <c r="L18" s="1012"/>
      <c r="M18" s="1012" t="s">
        <v>133</v>
      </c>
      <c r="N18" s="1012"/>
      <c r="O18" s="1012"/>
      <c r="P18" s="1012" t="s">
        <v>315</v>
      </c>
      <c r="Q18" s="1012"/>
      <c r="R18" s="1012"/>
      <c r="S18" s="1012" t="s">
        <v>268</v>
      </c>
      <c r="T18" s="1012"/>
      <c r="U18" s="1012"/>
      <c r="V18" s="1012" t="s">
        <v>270</v>
      </c>
      <c r="W18" s="1012"/>
      <c r="X18" s="1012"/>
      <c r="Z18" s="944" t="s">
        <v>18</v>
      </c>
      <c r="AA18" s="944"/>
      <c r="AB18" s="944"/>
      <c r="AC18" s="944" t="s">
        <v>14</v>
      </c>
      <c r="AD18" s="944"/>
      <c r="AE18" s="944"/>
      <c r="AF18" s="944"/>
      <c r="AG18" s="944" t="s">
        <v>16</v>
      </c>
      <c r="AH18" s="944"/>
      <c r="AI18" s="944"/>
      <c r="AJ18" s="944"/>
      <c r="AK18" s="944" t="s">
        <v>246</v>
      </c>
      <c r="AL18" s="944"/>
      <c r="AM18" s="944"/>
      <c r="AN18" s="944"/>
      <c r="AP18" s="957"/>
      <c r="AQ18" s="1031"/>
      <c r="AR18" s="1031"/>
      <c r="AS18" s="569"/>
      <c r="AT18" s="653"/>
      <c r="AU18" s="653"/>
      <c r="AV18" s="542"/>
      <c r="AW18" s="541"/>
      <c r="AX18" s="542"/>
      <c r="AY18" s="542"/>
      <c r="AZ18" s="557"/>
      <c r="BA18" s="542"/>
      <c r="BB18" s="542"/>
      <c r="BC18" s="542"/>
      <c r="BD18" s="557"/>
      <c r="BE18" s="612"/>
    </row>
    <row r="19" spans="3:77" ht="22.5" customHeight="1" x14ac:dyDescent="0.3">
      <c r="D19" s="599"/>
      <c r="E19" s="568"/>
      <c r="J19" s="997" t="s">
        <v>120</v>
      </c>
      <c r="K19" s="997"/>
      <c r="L19" s="997"/>
      <c r="M19" s="997" t="s">
        <v>164</v>
      </c>
      <c r="N19" s="997"/>
      <c r="O19" s="997"/>
      <c r="P19" s="997" t="s">
        <v>124</v>
      </c>
      <c r="Q19" s="997"/>
      <c r="R19" s="997"/>
      <c r="S19" s="997" t="s">
        <v>269</v>
      </c>
      <c r="T19" s="997"/>
      <c r="U19" s="997"/>
      <c r="V19" s="997" t="s">
        <v>271</v>
      </c>
      <c r="W19" s="997"/>
      <c r="X19" s="997"/>
      <c r="Z19" s="744"/>
      <c r="AA19" s="745"/>
      <c r="AB19" s="746"/>
      <c r="AC19" s="744"/>
      <c r="AD19" s="745"/>
      <c r="AE19" s="745"/>
      <c r="AF19" s="746"/>
      <c r="AG19" s="744"/>
      <c r="AH19" s="745"/>
      <c r="AI19" s="745"/>
      <c r="AJ19" s="746"/>
      <c r="AK19" s="744"/>
      <c r="AL19" s="745"/>
      <c r="AM19" s="745"/>
      <c r="AN19" s="746"/>
      <c r="AP19" s="493" t="s">
        <v>521</v>
      </c>
      <c r="AQ19" s="494" t="s">
        <v>522</v>
      </c>
      <c r="AR19" s="182">
        <v>4771</v>
      </c>
      <c r="AS19" s="380"/>
      <c r="AT19" s="363"/>
      <c r="AU19" s="182"/>
      <c r="AV19" s="491"/>
      <c r="AW19" s="497"/>
      <c r="AX19" s="182"/>
      <c r="AY19" s="491"/>
      <c r="AZ19" s="498"/>
      <c r="BA19" s="182"/>
      <c r="BB19" s="491"/>
      <c r="BC19" s="39"/>
      <c r="BD19" s="115"/>
      <c r="BE19" s="612"/>
    </row>
    <row r="20" spans="3:77" ht="22.5" customHeight="1" thickBot="1" x14ac:dyDescent="0.35">
      <c r="D20" s="599"/>
      <c r="E20" s="600"/>
      <c r="G20" s="648"/>
      <c r="I20" s="633"/>
      <c r="J20" s="606"/>
      <c r="K20" s="654"/>
      <c r="L20" s="633">
        <v>4044</v>
      </c>
      <c r="M20" s="606"/>
      <c r="N20" s="654"/>
      <c r="O20" s="633">
        <v>3745</v>
      </c>
      <c r="P20" s="655" t="s">
        <v>125</v>
      </c>
      <c r="Q20" s="654"/>
      <c r="R20" s="633">
        <v>4175</v>
      </c>
      <c r="S20" s="606"/>
      <c r="T20" s="654"/>
      <c r="U20" s="633">
        <v>4792</v>
      </c>
      <c r="V20" s="656"/>
      <c r="W20" s="657"/>
      <c r="X20" s="633">
        <v>5273</v>
      </c>
      <c r="Z20" s="1010" t="s">
        <v>125</v>
      </c>
      <c r="AA20" s="1011"/>
      <c r="AB20" s="399">
        <v>1791</v>
      </c>
      <c r="AC20" s="1010" t="s">
        <v>125</v>
      </c>
      <c r="AD20" s="1011"/>
      <c r="AE20" s="349"/>
      <c r="AF20" s="634">
        <v>1791</v>
      </c>
      <c r="AG20" s="1010" t="s">
        <v>177</v>
      </c>
      <c r="AH20" s="1011"/>
      <c r="AI20" s="635"/>
      <c r="AJ20" s="634">
        <v>1026</v>
      </c>
      <c r="AK20" s="1010" t="s">
        <v>177</v>
      </c>
      <c r="AL20" s="1011"/>
      <c r="AM20" s="635"/>
      <c r="AN20" s="634">
        <v>1547</v>
      </c>
      <c r="AP20" s="493" t="s">
        <v>523</v>
      </c>
      <c r="AQ20" s="494" t="s">
        <v>526</v>
      </c>
      <c r="AR20" s="182">
        <v>5271</v>
      </c>
      <c r="AS20" s="380"/>
      <c r="AT20" s="363"/>
      <c r="AU20" s="182"/>
      <c r="AV20" s="491"/>
      <c r="AW20" s="497"/>
      <c r="AX20" s="182"/>
      <c r="AY20" s="491"/>
      <c r="AZ20" s="498"/>
      <c r="BA20" s="182"/>
      <c r="BB20" s="491"/>
      <c r="BC20" s="39"/>
      <c r="BD20" s="115"/>
      <c r="BE20" s="612"/>
      <c r="BG20" s="630" t="s">
        <v>40</v>
      </c>
      <c r="BH20" s="30"/>
      <c r="BI20" s="631"/>
      <c r="BJ20" s="630" t="s">
        <v>43</v>
      </c>
      <c r="BK20" s="30"/>
      <c r="BL20" s="631"/>
      <c r="BM20" s="630" t="s">
        <v>41</v>
      </c>
      <c r="BN20" s="30"/>
      <c r="BO20" s="631"/>
      <c r="BP20" s="630" t="s">
        <v>5</v>
      </c>
      <c r="BQ20" s="30"/>
      <c r="BR20" s="631"/>
      <c r="BS20" s="630" t="s">
        <v>7</v>
      </c>
      <c r="BT20" s="30"/>
      <c r="BU20" s="631"/>
    </row>
    <row r="21" spans="3:77" ht="22.5" customHeight="1" thickTop="1" x14ac:dyDescent="0.3">
      <c r="D21" s="599"/>
      <c r="E21" s="600"/>
      <c r="J21" s="997"/>
      <c r="K21" s="997"/>
      <c r="L21" s="997"/>
      <c r="M21" s="997"/>
      <c r="N21" s="997"/>
      <c r="O21" s="997"/>
      <c r="P21" s="997"/>
      <c r="Q21" s="997"/>
      <c r="R21" s="997"/>
      <c r="S21" s="997"/>
      <c r="T21" s="997"/>
      <c r="U21" s="997"/>
      <c r="V21" s="997"/>
      <c r="W21" s="997"/>
      <c r="X21" s="997"/>
      <c r="AC21" s="566" t="s">
        <v>19</v>
      </c>
      <c r="AD21" s="567"/>
      <c r="AE21" s="235" t="s">
        <v>20</v>
      </c>
      <c r="AF21" s="236"/>
      <c r="AG21" s="235" t="s">
        <v>580</v>
      </c>
      <c r="AH21" s="236"/>
      <c r="AP21" s="493" t="s">
        <v>524</v>
      </c>
      <c r="AQ21" s="494" t="s">
        <v>527</v>
      </c>
      <c r="AR21" s="182">
        <v>5667</v>
      </c>
      <c r="AS21" s="380"/>
      <c r="AT21" s="363"/>
      <c r="AU21" s="182"/>
      <c r="AV21" s="491"/>
      <c r="AW21" s="497"/>
      <c r="AX21" s="182"/>
      <c r="AY21" s="491"/>
      <c r="AZ21" s="498"/>
      <c r="BA21" s="182"/>
      <c r="BB21" s="491"/>
      <c r="BC21" s="39"/>
      <c r="BD21" s="115"/>
      <c r="BE21" s="652"/>
      <c r="BG21" s="636" t="s">
        <v>306</v>
      </c>
      <c r="BH21" s="542"/>
      <c r="BI21" s="637"/>
      <c r="BJ21" s="636" t="s">
        <v>307</v>
      </c>
      <c r="BK21" s="542"/>
      <c r="BL21" s="637"/>
      <c r="BM21" s="636" t="s">
        <v>301</v>
      </c>
      <c r="BN21" s="542"/>
      <c r="BO21" s="637"/>
      <c r="BP21" s="636" t="s">
        <v>308</v>
      </c>
      <c r="BQ21" s="542"/>
      <c r="BR21" s="637"/>
      <c r="BS21" s="636" t="s">
        <v>309</v>
      </c>
      <c r="BT21" s="542"/>
      <c r="BU21" s="637"/>
    </row>
    <row r="22" spans="3:77" ht="22.5" customHeight="1" thickBot="1" x14ac:dyDescent="0.35">
      <c r="D22" s="599"/>
      <c r="E22" s="600"/>
      <c r="G22" s="648"/>
      <c r="I22" s="633"/>
      <c r="J22" s="997"/>
      <c r="K22" s="997"/>
      <c r="L22" s="997"/>
      <c r="M22" s="997"/>
      <c r="N22" s="997"/>
      <c r="O22" s="997"/>
      <c r="P22" s="997"/>
      <c r="Q22" s="997"/>
      <c r="R22" s="997"/>
      <c r="S22" s="994"/>
      <c r="T22" s="754"/>
      <c r="U22" s="1015"/>
      <c r="V22" s="1012" t="s">
        <v>10</v>
      </c>
      <c r="W22" s="1012"/>
      <c r="X22" s="1014"/>
      <c r="AC22" s="658" t="s">
        <v>171</v>
      </c>
      <c r="AE22" s="658" t="s">
        <v>432</v>
      </c>
      <c r="AF22" s="659"/>
      <c r="AG22" s="660"/>
      <c r="AH22" s="661"/>
      <c r="AP22" s="493" t="s">
        <v>525</v>
      </c>
      <c r="AQ22" s="494" t="s">
        <v>528</v>
      </c>
      <c r="AR22" s="182">
        <v>6080</v>
      </c>
      <c r="AS22" s="122" t="s">
        <v>530</v>
      </c>
      <c r="AT22" s="348"/>
      <c r="AU22" s="398"/>
      <c r="AV22" s="398">
        <v>6600</v>
      </c>
      <c r="AW22" s="122" t="s">
        <v>533</v>
      </c>
      <c r="AX22" s="398"/>
      <c r="AY22" s="492"/>
      <c r="AZ22" s="398">
        <v>7218</v>
      </c>
      <c r="BA22" s="122" t="s">
        <v>534</v>
      </c>
      <c r="BB22" s="492"/>
      <c r="BC22" s="104"/>
      <c r="BD22" s="399">
        <v>7854</v>
      </c>
      <c r="BE22" s="624"/>
      <c r="BG22" s="638"/>
      <c r="BH22" s="639"/>
      <c r="BI22" s="633">
        <v>3963</v>
      </c>
      <c r="BJ22" s="638"/>
      <c r="BK22" s="639"/>
      <c r="BL22" s="633">
        <v>3918</v>
      </c>
      <c r="BM22" s="638"/>
      <c r="BN22" s="639"/>
      <c r="BO22" s="633">
        <v>3222</v>
      </c>
      <c r="BP22" s="638"/>
      <c r="BQ22" s="639"/>
      <c r="BR22" s="633">
        <v>2974</v>
      </c>
      <c r="BS22" s="638"/>
      <c r="BT22" s="639"/>
      <c r="BU22" s="633">
        <v>1997</v>
      </c>
    </row>
    <row r="23" spans="3:77" ht="22.5" customHeight="1" thickTop="1" x14ac:dyDescent="0.3">
      <c r="D23" s="599"/>
      <c r="E23" s="600"/>
      <c r="J23" s="606"/>
      <c r="K23" s="606"/>
      <c r="L23" s="606"/>
      <c r="M23" s="606"/>
      <c r="N23" s="606"/>
      <c r="O23" s="606"/>
      <c r="P23" s="606"/>
      <c r="Q23" s="606"/>
      <c r="R23" s="606"/>
      <c r="S23" s="1007"/>
      <c r="T23" s="1008"/>
      <c r="U23" s="1009"/>
      <c r="V23" s="997" t="s">
        <v>140</v>
      </c>
      <c r="W23" s="997"/>
      <c r="X23" s="1005"/>
      <c r="AA23" s="619"/>
      <c r="AB23" s="593"/>
      <c r="AC23" s="234"/>
      <c r="AE23" s="234"/>
      <c r="AF23" s="659"/>
      <c r="AG23" s="660"/>
      <c r="AH23" s="661"/>
      <c r="AP23" s="1022" t="s">
        <v>520</v>
      </c>
      <c r="AQ23" s="1023"/>
      <c r="AR23" s="1023"/>
      <c r="AS23" s="1023"/>
      <c r="AT23" s="1023"/>
      <c r="AU23" s="1023"/>
      <c r="AV23" s="1023"/>
      <c r="AW23" s="1023"/>
      <c r="AX23" s="1023"/>
      <c r="AY23" s="1023"/>
      <c r="AZ23" s="1023"/>
      <c r="BA23" s="1023"/>
      <c r="BB23" s="1023"/>
      <c r="BC23" s="1023"/>
      <c r="BD23" s="1024"/>
      <c r="BE23" s="662"/>
    </row>
    <row r="24" spans="3:77" ht="22.5" customHeight="1" thickBot="1" x14ac:dyDescent="0.4">
      <c r="D24" s="599"/>
      <c r="E24" s="600"/>
      <c r="F24" s="542"/>
      <c r="J24" s="606"/>
      <c r="K24" s="606"/>
      <c r="L24" s="606"/>
      <c r="M24" s="663"/>
      <c r="N24" s="664"/>
      <c r="O24" s="606"/>
      <c r="P24" s="663"/>
      <c r="Q24" s="664"/>
      <c r="R24" s="606"/>
      <c r="S24" s="656"/>
      <c r="T24" s="657"/>
      <c r="U24" s="633"/>
      <c r="V24" s="663"/>
      <c r="W24" s="664"/>
      <c r="X24" s="633">
        <v>549</v>
      </c>
      <c r="AA24" s="619"/>
      <c r="AB24" s="593"/>
      <c r="AC24" s="665"/>
      <c r="AD24" s="666"/>
      <c r="AE24" s="234"/>
      <c r="AF24" s="659"/>
      <c r="AG24" s="660"/>
      <c r="AH24" s="661"/>
      <c r="AP24" s="865" t="s">
        <v>559</v>
      </c>
      <c r="AQ24" s="866"/>
      <c r="AR24" s="872"/>
      <c r="AS24" s="865" t="s">
        <v>535</v>
      </c>
      <c r="AT24" s="866"/>
      <c r="AU24" s="872"/>
      <c r="AV24" s="859" t="s">
        <v>536</v>
      </c>
      <c r="AW24" s="860"/>
      <c r="AX24" s="861"/>
      <c r="AY24" s="859" t="s">
        <v>538</v>
      </c>
      <c r="AZ24" s="860"/>
      <c r="BA24" s="861"/>
      <c r="BB24" s="859" t="s">
        <v>537</v>
      </c>
      <c r="BC24" s="860"/>
      <c r="BD24" s="861"/>
      <c r="BE24" s="629"/>
      <c r="BJ24" s="384" t="s">
        <v>601</v>
      </c>
    </row>
    <row r="25" spans="3:77" ht="22.5" customHeight="1" thickTop="1" x14ac:dyDescent="0.3">
      <c r="D25" s="599"/>
      <c r="E25" s="600"/>
      <c r="G25" s="648"/>
      <c r="I25" s="633"/>
      <c r="J25" s="606"/>
      <c r="K25" s="606"/>
      <c r="L25" s="606"/>
      <c r="M25" s="663"/>
      <c r="N25" s="664"/>
      <c r="O25" s="606"/>
      <c r="P25" s="663"/>
      <c r="Q25" s="664"/>
      <c r="R25" s="606"/>
      <c r="S25" s="663"/>
      <c r="T25" s="664"/>
      <c r="U25" s="606"/>
      <c r="V25" s="663"/>
      <c r="W25" s="664"/>
      <c r="X25" s="606"/>
      <c r="Z25" s="607"/>
      <c r="AA25" s="619"/>
      <c r="AB25" s="600"/>
      <c r="AC25" s="665"/>
      <c r="AD25" s="666"/>
      <c r="AE25" s="234"/>
      <c r="AF25" s="667"/>
      <c r="AG25" s="660"/>
      <c r="AH25" s="660"/>
      <c r="AP25" s="234"/>
      <c r="AS25" s="234"/>
      <c r="AU25" s="649"/>
      <c r="AV25" s="491"/>
      <c r="AW25" s="491"/>
      <c r="AX25" s="668"/>
      <c r="AY25" s="453"/>
      <c r="AZ25" s="669"/>
      <c r="BA25" s="670"/>
      <c r="BB25" s="454"/>
      <c r="BC25" s="454"/>
      <c r="BD25" s="670"/>
      <c r="BJ25" s="998" t="s">
        <v>157</v>
      </c>
      <c r="BK25" s="745"/>
      <c r="BL25" s="999"/>
    </row>
    <row r="26" spans="3:77" ht="22.5" customHeight="1" x14ac:dyDescent="0.3">
      <c r="C26" s="568"/>
      <c r="D26" s="568"/>
      <c r="E26" s="568"/>
      <c r="J26" s="1013" t="s">
        <v>134</v>
      </c>
      <c r="K26" s="1012"/>
      <c r="L26" s="1014"/>
      <c r="M26" s="1013" t="s">
        <v>135</v>
      </c>
      <c r="N26" s="1012"/>
      <c r="O26" s="1014"/>
      <c r="P26" s="1013" t="s">
        <v>136</v>
      </c>
      <c r="Q26" s="1012"/>
      <c r="R26" s="1016"/>
      <c r="S26" s="830" t="s">
        <v>426</v>
      </c>
      <c r="T26" s="792"/>
      <c r="U26" s="793"/>
      <c r="V26" s="1013" t="s">
        <v>430</v>
      </c>
      <c r="W26" s="1012"/>
      <c r="X26" s="1014"/>
      <c r="Z26" s="995" t="s">
        <v>434</v>
      </c>
      <c r="AA26" s="775"/>
      <c r="AB26" s="996"/>
      <c r="AC26" s="545"/>
      <c r="AD26" s="546"/>
      <c r="AE26" s="545"/>
      <c r="AF26" s="556"/>
      <c r="AG26" s="555"/>
      <c r="AH26" s="555"/>
      <c r="AI26" s="555"/>
      <c r="AJ26" s="555"/>
      <c r="AK26" s="555" t="s">
        <v>173</v>
      </c>
      <c r="AL26" s="671"/>
      <c r="AM26" s="671"/>
      <c r="AN26" s="671" t="s">
        <v>174</v>
      </c>
      <c r="AP26" s="234"/>
      <c r="AS26" s="234"/>
      <c r="AU26" s="649"/>
      <c r="AV26" s="491"/>
      <c r="AW26" s="491"/>
      <c r="AX26" s="672"/>
      <c r="AY26" s="380"/>
      <c r="AZ26" s="491"/>
      <c r="BA26" s="673"/>
      <c r="BB26" s="674"/>
      <c r="BC26" s="363"/>
      <c r="BD26" s="364"/>
      <c r="BJ26" s="640"/>
      <c r="BK26" s="675"/>
      <c r="BL26" s="615">
        <v>336</v>
      </c>
    </row>
    <row r="27" spans="3:77" ht="22.5" customHeight="1" x14ac:dyDescent="0.3">
      <c r="C27" s="676"/>
      <c r="D27" s="676"/>
      <c r="E27" s="542"/>
      <c r="J27" s="1004" t="s">
        <v>121</v>
      </c>
      <c r="K27" s="997"/>
      <c r="L27" s="1005"/>
      <c r="M27" s="1004" t="s">
        <v>122</v>
      </c>
      <c r="N27" s="997"/>
      <c r="O27" s="1005"/>
      <c r="P27" s="1004" t="s">
        <v>123</v>
      </c>
      <c r="Q27" s="997"/>
      <c r="R27" s="1006"/>
      <c r="S27" s="1007" t="s">
        <v>427</v>
      </c>
      <c r="T27" s="1008"/>
      <c r="U27" s="1009"/>
      <c r="V27" s="1004" t="s">
        <v>127</v>
      </c>
      <c r="W27" s="997"/>
      <c r="X27" s="1005"/>
      <c r="Z27" s="998" t="s">
        <v>433</v>
      </c>
      <c r="AA27" s="745"/>
      <c r="AB27" s="999"/>
      <c r="AC27" s="884" t="s">
        <v>172</v>
      </c>
      <c r="AD27" s="885"/>
      <c r="AE27" s="884" t="s">
        <v>172</v>
      </c>
      <c r="AF27" s="885"/>
      <c r="AG27" s="884" t="s">
        <v>564</v>
      </c>
      <c r="AH27" s="885"/>
      <c r="AI27" s="677"/>
      <c r="AJ27" s="677"/>
      <c r="AK27" s="677" t="s">
        <v>175</v>
      </c>
      <c r="AL27" s="678"/>
      <c r="AM27" s="678"/>
      <c r="AN27" s="678"/>
      <c r="AP27" s="234"/>
      <c r="AR27" s="558"/>
      <c r="AS27" s="234"/>
      <c r="AU27" s="559"/>
      <c r="AV27" s="491"/>
      <c r="AW27" s="491"/>
      <c r="AX27" s="679"/>
      <c r="AY27" s="380"/>
      <c r="AZ27" s="491"/>
      <c r="BA27" s="680"/>
      <c r="BB27" s="491"/>
      <c r="BC27" s="491"/>
      <c r="BD27" s="680"/>
    </row>
    <row r="28" spans="3:77" ht="22.5" customHeight="1" thickBot="1" x14ac:dyDescent="0.35">
      <c r="C28" s="69"/>
      <c r="D28" s="681"/>
      <c r="E28" s="681"/>
      <c r="G28" s="648"/>
      <c r="I28" s="633"/>
      <c r="J28" s="682"/>
      <c r="K28" s="657"/>
      <c r="L28" s="633">
        <v>3996</v>
      </c>
      <c r="M28" s="682"/>
      <c r="N28" s="657"/>
      <c r="O28" s="633">
        <v>4348</v>
      </c>
      <c r="P28" s="682"/>
      <c r="Q28" s="657"/>
      <c r="R28" s="633">
        <v>4760</v>
      </c>
      <c r="S28" s="682"/>
      <c r="T28" s="657"/>
      <c r="U28" s="633">
        <v>3791</v>
      </c>
      <c r="V28" s="656"/>
      <c r="W28" s="657"/>
      <c r="X28" s="633">
        <v>2295</v>
      </c>
      <c r="Z28" s="930"/>
      <c r="AA28" s="930"/>
      <c r="AB28" s="633">
        <v>1485</v>
      </c>
      <c r="AC28" s="683"/>
      <c r="AD28" s="399">
        <v>493</v>
      </c>
      <c r="AE28" s="119"/>
      <c r="AF28" s="399">
        <v>652</v>
      </c>
      <c r="AG28" s="635"/>
      <c r="AH28" s="399">
        <v>535</v>
      </c>
      <c r="AI28" s="633"/>
      <c r="AJ28" s="633"/>
      <c r="AK28" s="633">
        <v>158</v>
      </c>
      <c r="AL28" s="633"/>
      <c r="AM28" s="633"/>
      <c r="AN28" s="633">
        <v>107</v>
      </c>
      <c r="AP28" s="774"/>
      <c r="AQ28" s="775"/>
      <c r="AR28" s="775"/>
      <c r="AS28" s="774"/>
      <c r="AT28" s="775"/>
      <c r="AU28" s="776"/>
      <c r="AV28" s="777"/>
      <c r="AW28" s="777"/>
      <c r="AX28" s="777"/>
      <c r="AY28" s="780"/>
      <c r="AZ28" s="777"/>
      <c r="BA28" s="794"/>
      <c r="BB28" s="777"/>
      <c r="BC28" s="777"/>
      <c r="BD28" s="794"/>
    </row>
    <row r="29" spans="3:77" ht="22.5" customHeight="1" thickTop="1" x14ac:dyDescent="0.3">
      <c r="C29" s="69"/>
      <c r="D29" s="681"/>
      <c r="E29" s="681"/>
      <c r="J29" s="997"/>
      <c r="K29" s="997"/>
      <c r="L29" s="997"/>
      <c r="M29" s="997"/>
      <c r="N29" s="997"/>
      <c r="O29" s="997"/>
      <c r="P29" s="997"/>
      <c r="Q29" s="997"/>
      <c r="R29" s="997"/>
      <c r="S29" s="997"/>
      <c r="T29" s="997"/>
      <c r="U29" s="997"/>
      <c r="V29" s="997"/>
      <c r="W29" s="997"/>
      <c r="X29" s="997"/>
      <c r="Z29" s="618"/>
      <c r="AC29" s="577"/>
      <c r="AP29" s="541"/>
      <c r="AQ29" s="542"/>
      <c r="AR29" s="542"/>
      <c r="AS29" s="744"/>
      <c r="AT29" s="745"/>
      <c r="AU29" s="746"/>
      <c r="AV29" s="1025"/>
      <c r="AW29" s="1025"/>
      <c r="AX29" s="1025"/>
      <c r="AY29" s="1028"/>
      <c r="AZ29" s="1025"/>
      <c r="BA29" s="1026"/>
      <c r="BB29" s="1025"/>
      <c r="BC29" s="1025"/>
      <c r="BD29" s="1026"/>
      <c r="BG29" s="684"/>
      <c r="BH29" s="546" t="s">
        <v>9</v>
      </c>
      <c r="BI29" s="685"/>
      <c r="BJ29" s="605" t="s">
        <v>26</v>
      </c>
      <c r="BK29" s="41"/>
      <c r="BL29" s="686"/>
      <c r="BM29" s="34" t="s">
        <v>23</v>
      </c>
      <c r="BN29" s="30"/>
      <c r="BO29" s="631"/>
      <c r="BP29" s="630" t="s">
        <v>24</v>
      </c>
      <c r="BQ29" s="30"/>
      <c r="BR29" s="631"/>
      <c r="BS29" s="630" t="s">
        <v>25</v>
      </c>
      <c r="BT29" s="30"/>
      <c r="BU29" s="631"/>
      <c r="BW29" s="630"/>
      <c r="BX29" s="30"/>
      <c r="BY29" s="631"/>
    </row>
    <row r="30" spans="3:77" ht="22.5" customHeight="1" thickBot="1" x14ac:dyDescent="0.35">
      <c r="F30" s="542"/>
      <c r="G30" s="648"/>
      <c r="I30" s="633"/>
      <c r="J30" s="997"/>
      <c r="K30" s="997"/>
      <c r="L30" s="997"/>
      <c r="M30" s="997"/>
      <c r="N30" s="997"/>
      <c r="O30" s="997"/>
      <c r="P30" s="997"/>
      <c r="Q30" s="997"/>
      <c r="R30" s="997"/>
      <c r="S30" s="997"/>
      <c r="T30" s="997"/>
      <c r="U30" s="997"/>
      <c r="V30" s="997"/>
      <c r="W30" s="997"/>
      <c r="X30" s="997"/>
      <c r="AC30" s="577"/>
      <c r="AP30" s="125" t="s">
        <v>120</v>
      </c>
      <c r="AQ30" s="104"/>
      <c r="AR30" s="398">
        <v>7030</v>
      </c>
      <c r="AS30" s="125" t="s">
        <v>164</v>
      </c>
      <c r="AT30" s="104"/>
      <c r="AU30" s="399">
        <v>6497</v>
      </c>
      <c r="AV30" s="367" t="s">
        <v>121</v>
      </c>
      <c r="AW30" s="348"/>
      <c r="AX30" s="349">
        <v>5776</v>
      </c>
      <c r="AY30" s="367" t="s">
        <v>122</v>
      </c>
      <c r="AZ30" s="348"/>
      <c r="BA30" s="350">
        <v>6257</v>
      </c>
      <c r="BB30" s="367" t="s">
        <v>123</v>
      </c>
      <c r="BC30" s="348"/>
      <c r="BD30" s="350">
        <v>6755</v>
      </c>
      <c r="BE30" s="652"/>
      <c r="BG30" s="998" t="s">
        <v>314</v>
      </c>
      <c r="BH30" s="745"/>
      <c r="BI30" s="999"/>
      <c r="BJ30" s="998" t="s">
        <v>156</v>
      </c>
      <c r="BK30" s="745"/>
      <c r="BL30" s="1027"/>
      <c r="BM30" s="687" t="s">
        <v>310</v>
      </c>
      <c r="BN30" s="542"/>
      <c r="BO30" s="637"/>
      <c r="BP30" s="636" t="s">
        <v>311</v>
      </c>
      <c r="BQ30" s="542"/>
      <c r="BR30" s="637"/>
      <c r="BS30" s="636" t="s">
        <v>154</v>
      </c>
      <c r="BT30" s="542"/>
      <c r="BU30" s="637"/>
      <c r="BW30" s="636"/>
      <c r="BX30" s="542"/>
      <c r="BY30" s="637"/>
    </row>
    <row r="31" spans="3:77" ht="22.5" customHeight="1" thickTop="1" thickBot="1" x14ac:dyDescent="0.35">
      <c r="J31" s="606"/>
      <c r="K31" s="606"/>
      <c r="L31" s="606"/>
      <c r="M31" s="606"/>
      <c r="N31" s="606"/>
      <c r="O31" s="606"/>
      <c r="P31" s="606"/>
      <c r="Q31" s="606"/>
      <c r="R31" s="606"/>
      <c r="S31" s="606"/>
      <c r="T31" s="606"/>
      <c r="U31" s="606"/>
      <c r="V31" s="606"/>
      <c r="W31" s="606"/>
      <c r="X31" s="606"/>
      <c r="Y31" s="688"/>
      <c r="Z31" s="618"/>
      <c r="AA31" s="618"/>
      <c r="AB31" s="618"/>
      <c r="AC31" s="577"/>
      <c r="AL31" s="995" t="s">
        <v>409</v>
      </c>
      <c r="AM31" s="775"/>
      <c r="AN31" s="996"/>
      <c r="AP31" s="626"/>
      <c r="AQ31" s="100"/>
      <c r="AR31" s="100"/>
      <c r="AS31" s="100"/>
      <c r="AT31" s="100"/>
      <c r="AU31" s="627"/>
      <c r="AV31" s="100"/>
      <c r="AW31" s="100"/>
      <c r="AX31" s="100"/>
      <c r="AY31" s="100"/>
      <c r="AZ31" s="100"/>
      <c r="BA31" s="100"/>
      <c r="BB31" s="100"/>
      <c r="BC31" s="100"/>
      <c r="BD31" s="628"/>
      <c r="BG31" s="689"/>
      <c r="BH31" s="690"/>
      <c r="BI31" s="642">
        <v>3624</v>
      </c>
      <c r="BJ31" s="638"/>
      <c r="BK31" s="639"/>
      <c r="BL31" s="642">
        <v>596</v>
      </c>
      <c r="BM31" s="691"/>
      <c r="BN31" s="639"/>
      <c r="BO31" s="633">
        <v>2172</v>
      </c>
      <c r="BP31" s="638"/>
      <c r="BQ31" s="639"/>
      <c r="BR31" s="633">
        <v>1393</v>
      </c>
      <c r="BS31" s="638"/>
      <c r="BT31" s="639"/>
      <c r="BU31" s="633">
        <v>1070</v>
      </c>
      <c r="BW31" s="638"/>
      <c r="BX31" s="639"/>
      <c r="BY31" s="633"/>
    </row>
    <row r="32" spans="3:77" ht="22.5" customHeight="1" thickTop="1" x14ac:dyDescent="0.3">
      <c r="J32" s="606"/>
      <c r="K32" s="606"/>
      <c r="L32" s="606"/>
      <c r="M32" s="606"/>
      <c r="N32" s="606"/>
      <c r="O32" s="606"/>
      <c r="P32" s="606"/>
      <c r="Q32" s="606"/>
      <c r="R32" s="606"/>
      <c r="S32" s="606"/>
      <c r="U32" s="606"/>
      <c r="V32" s="606"/>
      <c r="W32" s="606"/>
      <c r="X32" s="606"/>
      <c r="AA32" s="692"/>
      <c r="AB32" s="600"/>
      <c r="AC32" s="577"/>
      <c r="AL32" s="546"/>
      <c r="AM32" s="636" t="s">
        <v>284</v>
      </c>
      <c r="AN32" s="685"/>
      <c r="AP32" s="1022" t="s">
        <v>539</v>
      </c>
      <c r="AQ32" s="1023"/>
      <c r="AR32" s="1023"/>
      <c r="AS32" s="1023"/>
      <c r="AT32" s="1023"/>
      <c r="AU32" s="1023"/>
      <c r="AV32" s="1023"/>
      <c r="AW32" s="1023"/>
      <c r="AX32" s="1023"/>
      <c r="AY32" s="1023"/>
      <c r="AZ32" s="1023"/>
      <c r="BA32" s="1023"/>
      <c r="BB32" s="1023"/>
      <c r="BC32" s="1023"/>
      <c r="BD32" s="1024"/>
    </row>
    <row r="33" spans="3:73" ht="22.5" customHeight="1" x14ac:dyDescent="0.3">
      <c r="G33" s="648"/>
      <c r="I33" s="633"/>
      <c r="J33" s="606"/>
      <c r="K33" s="606"/>
      <c r="L33" s="606"/>
      <c r="M33" s="606"/>
      <c r="N33" s="606"/>
      <c r="O33" s="606"/>
      <c r="P33" s="606"/>
      <c r="Q33" s="606"/>
      <c r="R33" s="606"/>
      <c r="S33" s="606"/>
      <c r="U33" s="606"/>
      <c r="V33" s="606"/>
      <c r="W33" s="606"/>
      <c r="X33" s="606"/>
      <c r="AA33" s="692"/>
      <c r="AB33" s="600"/>
      <c r="AC33" s="577"/>
      <c r="AN33" s="384">
        <v>1350</v>
      </c>
      <c r="AP33" s="563"/>
      <c r="AQ33" s="564"/>
      <c r="AR33" s="565"/>
      <c r="AS33" s="560" t="s">
        <v>543</v>
      </c>
      <c r="AT33" s="561"/>
      <c r="AU33" s="561"/>
      <c r="AV33" s="561"/>
      <c r="AW33" s="560" t="s">
        <v>544</v>
      </c>
      <c r="AX33" s="561"/>
      <c r="AY33" s="561"/>
      <c r="AZ33" s="544"/>
      <c r="BA33" s="560" t="s">
        <v>545</v>
      </c>
      <c r="BB33" s="561"/>
      <c r="BC33" s="543"/>
      <c r="BD33" s="544"/>
    </row>
    <row r="34" spans="3:73" ht="22.5" customHeight="1" x14ac:dyDescent="0.3">
      <c r="J34" s="1000" t="s">
        <v>32</v>
      </c>
      <c r="K34" s="944"/>
      <c r="L34" s="1001"/>
      <c r="M34" s="1000" t="s">
        <v>33</v>
      </c>
      <c r="N34" s="944"/>
      <c r="O34" s="1001"/>
      <c r="P34" s="1000" t="s">
        <v>128</v>
      </c>
      <c r="Q34" s="944"/>
      <c r="R34" s="1001"/>
      <c r="S34" s="1000" t="s">
        <v>34</v>
      </c>
      <c r="T34" s="944"/>
      <c r="U34" s="1001"/>
      <c r="V34" s="1000" t="s">
        <v>35</v>
      </c>
      <c r="W34" s="944"/>
      <c r="X34" s="1001"/>
      <c r="Z34" s="684"/>
      <c r="AA34" s="546" t="s">
        <v>435</v>
      </c>
      <c r="AB34" s="685"/>
      <c r="AC34" s="684"/>
      <c r="AD34" s="546" t="s">
        <v>289</v>
      </c>
      <c r="AE34" s="685"/>
      <c r="AF34" s="684"/>
      <c r="AG34" s="546" t="s">
        <v>290</v>
      </c>
      <c r="AH34" s="685"/>
      <c r="AI34" s="684"/>
      <c r="AJ34" s="546" t="s">
        <v>291</v>
      </c>
      <c r="AK34" s="685"/>
      <c r="AL34" s="995" t="s">
        <v>410</v>
      </c>
      <c r="AM34" s="775"/>
      <c r="AN34" s="996"/>
      <c r="AP34" s="380"/>
      <c r="AQ34" s="491"/>
      <c r="AR34" s="643"/>
      <c r="AS34" s="380"/>
      <c r="AT34" s="491"/>
      <c r="AU34" s="643"/>
      <c r="AW34" s="644"/>
      <c r="AX34" s="645"/>
      <c r="AZ34" s="646"/>
      <c r="BA34" s="645"/>
      <c r="BD34" s="647"/>
      <c r="BE34" s="652"/>
      <c r="BG34" s="693"/>
      <c r="BI34" s="632"/>
      <c r="BJ34" s="693"/>
      <c r="BL34" s="632"/>
      <c r="BM34" s="630"/>
      <c r="BO34" s="632"/>
      <c r="BP34" s="693"/>
      <c r="BR34" s="632"/>
      <c r="BS34" s="693"/>
      <c r="BU34" s="632"/>
    </row>
    <row r="35" spans="3:73" ht="22.5" customHeight="1" x14ac:dyDescent="0.3">
      <c r="C35" s="694"/>
      <c r="D35" s="694"/>
      <c r="E35" s="694"/>
      <c r="G35" s="648"/>
      <c r="J35" s="998" t="s">
        <v>126</v>
      </c>
      <c r="K35" s="745"/>
      <c r="L35" s="999"/>
      <c r="M35" s="998" t="s">
        <v>127</v>
      </c>
      <c r="N35" s="745"/>
      <c r="O35" s="999"/>
      <c r="P35" s="998" t="s">
        <v>115</v>
      </c>
      <c r="Q35" s="745"/>
      <c r="R35" s="999"/>
      <c r="S35" s="998" t="s">
        <v>116</v>
      </c>
      <c r="T35" s="745"/>
      <c r="U35" s="999"/>
      <c r="V35" s="998" t="s">
        <v>117</v>
      </c>
      <c r="W35" s="745"/>
      <c r="X35" s="999"/>
      <c r="Z35" s="636"/>
      <c r="AA35" s="636"/>
      <c r="AB35" s="637"/>
      <c r="AC35" s="636"/>
      <c r="AD35" s="636" t="s">
        <v>292</v>
      </c>
      <c r="AE35" s="637"/>
      <c r="AF35" s="636"/>
      <c r="AG35" s="636" t="s">
        <v>293</v>
      </c>
      <c r="AH35" s="637"/>
      <c r="AI35" s="636"/>
      <c r="AJ35" s="636" t="s">
        <v>294</v>
      </c>
      <c r="AK35" s="637"/>
      <c r="AL35" s="546"/>
      <c r="AM35" s="636" t="s">
        <v>284</v>
      </c>
      <c r="AN35" s="685"/>
      <c r="AP35" s="380"/>
      <c r="AQ35" s="491"/>
      <c r="AR35" s="491"/>
      <c r="AS35" s="380"/>
      <c r="AT35" s="491"/>
      <c r="AU35" s="491"/>
      <c r="AW35" s="644"/>
      <c r="AX35" s="600"/>
      <c r="AZ35" s="646"/>
      <c r="BA35" s="600"/>
      <c r="BD35" s="649"/>
      <c r="BE35" s="624"/>
      <c r="BG35" s="693"/>
      <c r="BI35" s="632"/>
      <c r="BJ35" s="693"/>
      <c r="BL35" s="632"/>
      <c r="BM35" s="636"/>
      <c r="BN35" s="542"/>
      <c r="BO35" s="637"/>
      <c r="BP35" s="693"/>
      <c r="BR35" s="632"/>
      <c r="BS35" s="693"/>
      <c r="BU35" s="632"/>
    </row>
    <row r="36" spans="3:73" ht="22.5" customHeight="1" thickBot="1" x14ac:dyDescent="0.35">
      <c r="C36" s="568"/>
      <c r="D36" s="568"/>
      <c r="E36" s="568"/>
      <c r="F36" s="542"/>
      <c r="G36" s="648"/>
      <c r="J36" s="638"/>
      <c r="K36" s="639"/>
      <c r="L36" s="633">
        <v>1746</v>
      </c>
      <c r="M36" s="638"/>
      <c r="N36" s="639"/>
      <c r="O36" s="633">
        <v>2295</v>
      </c>
      <c r="P36" s="638"/>
      <c r="Q36" s="639"/>
      <c r="R36" s="695">
        <v>2666</v>
      </c>
      <c r="S36" s="638"/>
      <c r="T36" s="639"/>
      <c r="U36" s="633">
        <v>3712</v>
      </c>
      <c r="V36" s="638"/>
      <c r="W36" s="639"/>
      <c r="X36" s="633">
        <v>4247</v>
      </c>
      <c r="Y36" s="688"/>
      <c r="Z36" s="930"/>
      <c r="AA36" s="930"/>
      <c r="AB36" s="633">
        <v>1353</v>
      </c>
      <c r="AC36" s="930"/>
      <c r="AD36" s="930"/>
      <c r="AE36" s="633">
        <v>1552</v>
      </c>
      <c r="AF36" s="930"/>
      <c r="AG36" s="930"/>
      <c r="AH36" s="633">
        <v>1750</v>
      </c>
      <c r="AJ36" s="29"/>
      <c r="AK36" s="633">
        <v>1944</v>
      </c>
      <c r="AL36" s="633"/>
      <c r="AM36" s="29"/>
      <c r="AN36" s="384">
        <v>1350</v>
      </c>
      <c r="AP36" s="380"/>
      <c r="AQ36" s="491"/>
      <c r="AR36" s="491"/>
      <c r="AS36" s="380"/>
      <c r="AT36" s="491"/>
      <c r="AU36" s="491"/>
      <c r="AW36" s="650"/>
      <c r="AX36" s="593"/>
      <c r="AZ36" s="651"/>
      <c r="BA36" s="593"/>
      <c r="BD36" s="649"/>
      <c r="BE36" s="662"/>
      <c r="BG36" s="693"/>
      <c r="BI36" s="632"/>
      <c r="BJ36" s="693"/>
      <c r="BL36" s="632"/>
      <c r="BM36" s="640"/>
      <c r="BN36" s="641"/>
      <c r="BO36" s="633"/>
      <c r="BP36" s="693"/>
      <c r="BR36" s="632"/>
      <c r="BS36" s="693"/>
      <c r="BU36" s="632"/>
    </row>
    <row r="37" spans="3:73" ht="22.5" customHeight="1" thickTop="1" x14ac:dyDescent="0.3">
      <c r="D37" s="599"/>
      <c r="E37" s="600"/>
      <c r="G37" s="648"/>
      <c r="J37" s="997"/>
      <c r="K37" s="997"/>
      <c r="L37" s="997"/>
      <c r="M37" s="997"/>
      <c r="N37" s="997"/>
      <c r="O37" s="997"/>
      <c r="P37" s="997"/>
      <c r="Q37" s="997"/>
      <c r="R37" s="997"/>
      <c r="S37" s="997"/>
      <c r="T37" s="997"/>
      <c r="U37" s="997"/>
      <c r="V37" s="997"/>
      <c r="W37" s="997"/>
      <c r="X37" s="997"/>
      <c r="Z37" s="618"/>
      <c r="AA37" s="619"/>
      <c r="AB37" s="593"/>
      <c r="AC37" s="577"/>
      <c r="AP37" s="780"/>
      <c r="AQ37" s="777"/>
      <c r="AR37" s="777"/>
      <c r="AS37" s="548"/>
      <c r="AT37" s="547"/>
      <c r="AU37" s="547"/>
      <c r="AV37" s="546"/>
      <c r="AW37" s="545"/>
      <c r="AX37" s="546"/>
      <c r="AY37" s="546"/>
      <c r="AZ37" s="549"/>
      <c r="BA37" s="546"/>
      <c r="BB37" s="546"/>
      <c r="BC37" s="546"/>
      <c r="BD37" s="549"/>
      <c r="BE37" s="629"/>
      <c r="BG37" s="630"/>
      <c r="BH37" s="30"/>
      <c r="BI37" s="631"/>
      <c r="BJ37" s="630"/>
      <c r="BK37" s="30"/>
      <c r="BL37" s="631"/>
      <c r="BM37" s="630"/>
      <c r="BN37" s="30"/>
      <c r="BO37" s="631"/>
      <c r="BP37" s="696"/>
      <c r="BQ37" s="697"/>
      <c r="BR37" s="698"/>
      <c r="BS37" s="630"/>
      <c r="BT37" s="30"/>
      <c r="BU37" s="631"/>
    </row>
    <row r="38" spans="3:73" ht="22.5" customHeight="1" x14ac:dyDescent="0.3">
      <c r="D38" s="599"/>
      <c r="E38" s="600"/>
      <c r="G38" s="648"/>
      <c r="J38" s="997"/>
      <c r="K38" s="997"/>
      <c r="L38" s="997"/>
      <c r="M38" s="997"/>
      <c r="N38" s="997"/>
      <c r="O38" s="997"/>
      <c r="P38" s="997"/>
      <c r="Q38" s="997"/>
      <c r="R38" s="997"/>
      <c r="S38" s="997"/>
      <c r="T38" s="997"/>
      <c r="U38" s="997"/>
      <c r="V38" s="997"/>
      <c r="W38" s="997"/>
      <c r="X38" s="997"/>
      <c r="AA38" s="619"/>
      <c r="AB38" s="593"/>
      <c r="AC38" s="577"/>
      <c r="AP38" s="957"/>
      <c r="AQ38" s="1031"/>
      <c r="AR38" s="1031"/>
      <c r="AS38" s="569"/>
      <c r="AT38" s="653"/>
      <c r="AU38" s="653"/>
      <c r="AV38" s="542"/>
      <c r="AW38" s="541"/>
      <c r="AX38" s="542"/>
      <c r="AY38" s="542"/>
      <c r="AZ38" s="557"/>
      <c r="BA38" s="542"/>
      <c r="BB38" s="542"/>
      <c r="BC38" s="542"/>
      <c r="BD38" s="557"/>
      <c r="BG38" s="630" t="s">
        <v>27</v>
      </c>
      <c r="BH38" s="30"/>
      <c r="BI38" s="631"/>
      <c r="BJ38" s="630" t="s">
        <v>28</v>
      </c>
      <c r="BK38" s="30"/>
      <c r="BL38" s="631"/>
      <c r="BM38" s="630" t="s">
        <v>29</v>
      </c>
      <c r="BN38" s="30"/>
      <c r="BO38" s="631"/>
      <c r="BP38" s="605" t="s">
        <v>30</v>
      </c>
      <c r="BQ38" s="41"/>
      <c r="BR38" s="686"/>
      <c r="BS38" s="605" t="s">
        <v>31</v>
      </c>
      <c r="BT38" s="30"/>
      <c r="BU38" s="631"/>
    </row>
    <row r="39" spans="3:73" ht="22.5" customHeight="1" x14ac:dyDescent="0.3">
      <c r="D39" s="599"/>
      <c r="E39" s="600"/>
      <c r="G39" s="648"/>
      <c r="J39" s="606"/>
      <c r="K39" s="606"/>
      <c r="L39" s="606"/>
      <c r="M39" s="606"/>
      <c r="N39" s="606"/>
      <c r="O39" s="606"/>
      <c r="P39" s="606"/>
      <c r="Q39" s="606"/>
      <c r="R39" s="606"/>
      <c r="S39" s="606"/>
      <c r="T39" s="606"/>
      <c r="U39" s="606"/>
      <c r="V39" s="606"/>
      <c r="W39" s="606"/>
      <c r="X39" s="606"/>
      <c r="AC39" s="577"/>
      <c r="AP39" s="493" t="s">
        <v>540</v>
      </c>
      <c r="AQ39" s="494" t="s">
        <v>526</v>
      </c>
      <c r="AR39" s="182">
        <v>5559</v>
      </c>
      <c r="AS39" s="380"/>
      <c r="AT39" s="363"/>
      <c r="AU39" s="182"/>
      <c r="AV39" s="491"/>
      <c r="AW39" s="497"/>
      <c r="AX39" s="182"/>
      <c r="AY39" s="491"/>
      <c r="AZ39" s="498"/>
      <c r="BA39" s="182"/>
      <c r="BB39" s="491"/>
      <c r="BC39" s="39"/>
      <c r="BD39" s="115"/>
      <c r="BE39" s="612"/>
      <c r="BG39" s="636" t="s">
        <v>313</v>
      </c>
      <c r="BH39" s="542"/>
      <c r="BI39" s="637"/>
      <c r="BJ39" s="636" t="s">
        <v>312</v>
      </c>
      <c r="BK39" s="542"/>
      <c r="BL39" s="637"/>
      <c r="BM39" s="636" t="s">
        <v>155</v>
      </c>
      <c r="BN39" s="542"/>
      <c r="BO39" s="637"/>
      <c r="BP39" s="998" t="s">
        <v>311</v>
      </c>
      <c r="BQ39" s="745"/>
      <c r="BR39" s="999"/>
      <c r="BS39" s="998" t="s">
        <v>312</v>
      </c>
      <c r="BT39" s="745"/>
      <c r="BU39" s="999"/>
    </row>
    <row r="40" spans="3:73" ht="22.5" customHeight="1" thickBot="1" x14ac:dyDescent="0.35">
      <c r="D40" s="599"/>
      <c r="E40" s="600"/>
      <c r="G40" s="648"/>
      <c r="J40" s="606"/>
      <c r="K40" s="606"/>
      <c r="L40" s="606"/>
      <c r="M40" s="606"/>
      <c r="N40" s="606"/>
      <c r="O40" s="606"/>
      <c r="P40" s="606"/>
      <c r="Q40" s="606"/>
      <c r="R40" s="606"/>
      <c r="S40" s="606"/>
      <c r="T40" s="606"/>
      <c r="U40" s="606"/>
      <c r="V40" s="606"/>
      <c r="W40" s="606"/>
      <c r="X40" s="606"/>
      <c r="AC40" s="577"/>
      <c r="AP40" s="493" t="s">
        <v>541</v>
      </c>
      <c r="AQ40" s="494" t="s">
        <v>527</v>
      </c>
      <c r="AR40" s="182">
        <v>5977</v>
      </c>
      <c r="AS40" s="380"/>
      <c r="AT40" s="363"/>
      <c r="AU40" s="182"/>
      <c r="AV40" s="491"/>
      <c r="AW40" s="497"/>
      <c r="AX40" s="182"/>
      <c r="AY40" s="491"/>
      <c r="AZ40" s="498"/>
      <c r="BA40" s="182"/>
      <c r="BB40" s="491"/>
      <c r="BC40" s="39"/>
      <c r="BD40" s="115"/>
      <c r="BG40" s="638"/>
      <c r="BH40" s="639"/>
      <c r="BI40" s="633">
        <v>1118</v>
      </c>
      <c r="BJ40" s="638"/>
      <c r="BK40" s="639"/>
      <c r="BL40" s="633">
        <v>750</v>
      </c>
      <c r="BM40" s="638"/>
      <c r="BN40" s="639"/>
      <c r="BO40" s="633">
        <v>596</v>
      </c>
      <c r="BP40" s="638"/>
      <c r="BQ40" s="639"/>
      <c r="BR40" s="642">
        <v>2670</v>
      </c>
      <c r="BS40" s="638"/>
      <c r="BT40" s="639"/>
      <c r="BU40" s="642">
        <v>1597</v>
      </c>
    </row>
    <row r="41" spans="3:73" ht="22.5" customHeight="1" thickTop="1" thickBot="1" x14ac:dyDescent="0.35">
      <c r="G41" s="648"/>
      <c r="J41" s="606"/>
      <c r="K41" s="606"/>
      <c r="L41" s="606"/>
      <c r="M41" s="606"/>
      <c r="N41" s="606"/>
      <c r="O41" s="606"/>
      <c r="P41" s="606"/>
      <c r="Q41" s="606"/>
      <c r="R41" s="606"/>
      <c r="S41" s="606"/>
      <c r="T41" s="606"/>
      <c r="U41" s="606"/>
      <c r="V41" s="606"/>
      <c r="W41" s="606"/>
      <c r="X41" s="606"/>
      <c r="AA41" s="692"/>
      <c r="AB41" s="600"/>
      <c r="AC41" s="577"/>
      <c r="AP41" s="493" t="s">
        <v>542</v>
      </c>
      <c r="AQ41" s="494" t="s">
        <v>528</v>
      </c>
      <c r="AR41" s="182">
        <v>6374</v>
      </c>
      <c r="AS41" s="122" t="s">
        <v>530</v>
      </c>
      <c r="AT41" s="348"/>
      <c r="AU41" s="398"/>
      <c r="AV41" s="398">
        <v>6890</v>
      </c>
      <c r="AW41" s="122" t="s">
        <v>533</v>
      </c>
      <c r="AX41" s="398"/>
      <c r="AY41" s="492"/>
      <c r="AZ41" s="398">
        <v>7529</v>
      </c>
      <c r="BA41" s="122" t="s">
        <v>534</v>
      </c>
      <c r="BB41" s="492"/>
      <c r="BC41" s="104"/>
      <c r="BD41" s="399">
        <v>8147</v>
      </c>
      <c r="BE41" s="598"/>
    </row>
    <row r="42" spans="3:73" ht="22.5" customHeight="1" thickTop="1" x14ac:dyDescent="0.3">
      <c r="D42" s="599"/>
      <c r="E42" s="600"/>
      <c r="G42" s="648"/>
      <c r="J42" s="1000" t="s">
        <v>46</v>
      </c>
      <c r="K42" s="944"/>
      <c r="L42" s="1001"/>
      <c r="M42" s="1000" t="s">
        <v>47</v>
      </c>
      <c r="N42" s="944"/>
      <c r="O42" s="1001"/>
      <c r="P42" s="1000" t="s">
        <v>48</v>
      </c>
      <c r="Q42" s="944"/>
      <c r="R42" s="1001"/>
      <c r="S42" s="1000" t="s">
        <v>49</v>
      </c>
      <c r="T42" s="944"/>
      <c r="U42" s="1001"/>
      <c r="V42" s="1000" t="s">
        <v>50</v>
      </c>
      <c r="W42" s="944"/>
      <c r="X42" s="1001"/>
      <c r="Z42" s="944"/>
      <c r="AA42" s="944"/>
      <c r="AB42" s="944"/>
      <c r="AC42" s="944"/>
      <c r="AD42" s="944"/>
      <c r="AE42" s="944"/>
      <c r="AF42" s="944"/>
      <c r="AG42" s="944"/>
      <c r="AH42" s="944"/>
      <c r="AI42" s="944"/>
      <c r="AJ42" s="944"/>
      <c r="AK42" s="944"/>
      <c r="AL42" s="944"/>
      <c r="AM42" s="944"/>
      <c r="AN42" s="944"/>
      <c r="AP42" s="1022" t="s">
        <v>539</v>
      </c>
      <c r="AQ42" s="1023"/>
      <c r="AR42" s="1023"/>
      <c r="AS42" s="1023"/>
      <c r="AT42" s="1023"/>
      <c r="AU42" s="1023"/>
      <c r="AV42" s="1023"/>
      <c r="AW42" s="1023"/>
      <c r="AX42" s="1023"/>
      <c r="AY42" s="1023"/>
      <c r="AZ42" s="1023"/>
      <c r="BA42" s="1023"/>
      <c r="BB42" s="1023"/>
      <c r="BC42" s="1023"/>
      <c r="BD42" s="1024"/>
    </row>
    <row r="43" spans="3:73" ht="22.5" customHeight="1" x14ac:dyDescent="0.35">
      <c r="C43" s="568"/>
      <c r="D43" s="568"/>
      <c r="E43" s="568"/>
      <c r="F43" s="542"/>
      <c r="G43" s="648"/>
      <c r="J43" s="998" t="s">
        <v>115</v>
      </c>
      <c r="K43" s="745"/>
      <c r="L43" s="999"/>
      <c r="M43" s="998" t="s">
        <v>116</v>
      </c>
      <c r="N43" s="745"/>
      <c r="O43" s="999"/>
      <c r="P43" s="998" t="s">
        <v>117</v>
      </c>
      <c r="Q43" s="745"/>
      <c r="R43" s="999"/>
      <c r="S43" s="998" t="s">
        <v>118</v>
      </c>
      <c r="T43" s="745"/>
      <c r="U43" s="999"/>
      <c r="V43" s="998" t="s">
        <v>119</v>
      </c>
      <c r="W43" s="745"/>
      <c r="X43" s="999"/>
      <c r="Z43" s="745"/>
      <c r="AA43" s="745"/>
      <c r="AB43" s="745"/>
      <c r="AC43" s="745"/>
      <c r="AD43" s="745"/>
      <c r="AE43" s="745"/>
      <c r="AF43" s="745"/>
      <c r="AG43" s="745"/>
      <c r="AH43" s="745"/>
      <c r="AI43" s="745"/>
      <c r="AJ43" s="745"/>
      <c r="AK43" s="745"/>
      <c r="AL43" s="745"/>
      <c r="AM43" s="745"/>
      <c r="AN43" s="745"/>
      <c r="AP43" s="865" t="s">
        <v>546</v>
      </c>
      <c r="AQ43" s="866"/>
      <c r="AR43" s="872"/>
      <c r="AS43" s="865" t="s">
        <v>547</v>
      </c>
      <c r="AT43" s="866"/>
      <c r="AU43" s="872"/>
      <c r="AV43" s="859" t="s">
        <v>548</v>
      </c>
      <c r="AW43" s="860"/>
      <c r="AX43" s="861"/>
      <c r="AY43" s="859" t="s">
        <v>549</v>
      </c>
      <c r="AZ43" s="860"/>
      <c r="BA43" s="861"/>
      <c r="BB43" s="859" t="s">
        <v>550</v>
      </c>
      <c r="BC43" s="860"/>
      <c r="BD43" s="861"/>
      <c r="BE43" s="652"/>
    </row>
    <row r="44" spans="3:73" ht="22.5" customHeight="1" thickBot="1" x14ac:dyDescent="0.35">
      <c r="D44" s="599"/>
      <c r="E44" s="600"/>
      <c r="G44" s="648"/>
      <c r="J44" s="638"/>
      <c r="K44" s="639"/>
      <c r="L44" s="633">
        <v>1921</v>
      </c>
      <c r="M44" s="638"/>
      <c r="N44" s="639"/>
      <c r="O44" s="633">
        <v>2155</v>
      </c>
      <c r="P44" s="638"/>
      <c r="Q44" s="639"/>
      <c r="R44" s="699">
        <v>2386</v>
      </c>
      <c r="S44" s="638"/>
      <c r="T44" s="639"/>
      <c r="U44" s="633">
        <v>2603</v>
      </c>
      <c r="V44" s="638"/>
      <c r="W44" s="639"/>
      <c r="X44" s="633">
        <v>2847</v>
      </c>
      <c r="Z44" s="384"/>
      <c r="AA44" s="29"/>
      <c r="AB44" s="633"/>
      <c r="AD44" s="29"/>
      <c r="AE44" s="633"/>
      <c r="AG44" s="29"/>
      <c r="AH44" s="633"/>
      <c r="AJ44" s="29"/>
      <c r="AK44" s="633"/>
      <c r="AM44" s="29"/>
      <c r="AN44" s="633"/>
      <c r="AP44" s="234"/>
      <c r="AS44" s="234"/>
      <c r="AU44" s="649"/>
      <c r="AV44" s="491"/>
      <c r="AW44" s="491"/>
      <c r="AX44" s="668"/>
      <c r="AY44" s="453"/>
      <c r="AZ44" s="669"/>
      <c r="BA44" s="670"/>
      <c r="BB44" s="454"/>
      <c r="BC44" s="454"/>
      <c r="BD44" s="670"/>
    </row>
    <row r="45" spans="3:73" ht="22.5" customHeight="1" thickTop="1" x14ac:dyDescent="0.3">
      <c r="D45" s="599"/>
      <c r="E45" s="600"/>
      <c r="G45" s="648"/>
      <c r="J45" s="997"/>
      <c r="K45" s="997"/>
      <c r="L45" s="997"/>
      <c r="M45" s="997"/>
      <c r="N45" s="997"/>
      <c r="O45" s="997"/>
      <c r="P45" s="997"/>
      <c r="Q45" s="997"/>
      <c r="R45" s="997"/>
      <c r="S45" s="997"/>
      <c r="T45" s="997"/>
      <c r="U45" s="997"/>
      <c r="V45" s="997"/>
      <c r="W45" s="997"/>
      <c r="X45" s="997"/>
      <c r="Y45" s="688"/>
      <c r="Z45" s="618"/>
      <c r="AA45" s="619"/>
      <c r="AB45" s="600"/>
      <c r="AC45" s="577"/>
      <c r="AP45" s="234"/>
      <c r="AS45" s="234"/>
      <c r="AU45" s="649"/>
      <c r="AV45" s="491"/>
      <c r="AW45" s="491"/>
      <c r="AX45" s="672"/>
      <c r="AY45" s="380"/>
      <c r="AZ45" s="491"/>
      <c r="BA45" s="673"/>
      <c r="BB45" s="674"/>
      <c r="BC45" s="363"/>
      <c r="BD45" s="364"/>
    </row>
    <row r="46" spans="3:73" ht="22.5" customHeight="1" x14ac:dyDescent="0.3">
      <c r="D46" s="599"/>
      <c r="E46" s="600"/>
      <c r="G46" s="648"/>
      <c r="J46" s="997"/>
      <c r="K46" s="997"/>
      <c r="L46" s="997"/>
      <c r="M46" s="997"/>
      <c r="N46" s="997"/>
      <c r="O46" s="997"/>
      <c r="P46" s="997"/>
      <c r="Q46" s="997"/>
      <c r="R46" s="997"/>
      <c r="S46" s="997"/>
      <c r="T46" s="997"/>
      <c r="U46" s="997"/>
      <c r="V46" s="997"/>
      <c r="W46" s="997"/>
      <c r="X46" s="997"/>
      <c r="AA46" s="619"/>
      <c r="AB46" s="600"/>
      <c r="AC46" s="577"/>
      <c r="AP46" s="234"/>
      <c r="AR46" s="558"/>
      <c r="AS46" s="234"/>
      <c r="AU46" s="559"/>
      <c r="AV46" s="491"/>
      <c r="AW46" s="491"/>
      <c r="AX46" s="679"/>
      <c r="AY46" s="380"/>
      <c r="AZ46" s="491"/>
      <c r="BA46" s="680"/>
      <c r="BB46" s="491"/>
      <c r="BC46" s="491"/>
      <c r="BD46" s="680"/>
    </row>
    <row r="47" spans="3:73" ht="22.5" customHeight="1" x14ac:dyDescent="0.3">
      <c r="D47" s="599"/>
      <c r="E47" s="600"/>
      <c r="J47" s="606"/>
      <c r="K47" s="606"/>
      <c r="L47" s="606"/>
      <c r="M47" s="606"/>
      <c r="N47" s="606"/>
      <c r="O47" s="606"/>
      <c r="P47" s="606"/>
      <c r="Q47" s="606"/>
      <c r="R47" s="606"/>
      <c r="S47" s="684"/>
      <c r="T47" s="546"/>
      <c r="U47" s="685"/>
      <c r="V47" s="606"/>
      <c r="W47" s="606"/>
      <c r="X47" s="606"/>
      <c r="AP47" s="774"/>
      <c r="AQ47" s="775"/>
      <c r="AR47" s="775"/>
      <c r="AS47" s="774"/>
      <c r="AT47" s="775"/>
      <c r="AU47" s="776"/>
      <c r="AV47" s="777"/>
      <c r="AW47" s="777"/>
      <c r="AX47" s="777"/>
      <c r="AY47" s="780"/>
      <c r="AZ47" s="777"/>
      <c r="BA47" s="794"/>
      <c r="BB47" s="777"/>
      <c r="BC47" s="777"/>
      <c r="BD47" s="794"/>
      <c r="BS47" s="700" t="s">
        <v>37</v>
      </c>
      <c r="BT47" s="30"/>
      <c r="BU47" s="701" t="s">
        <v>263</v>
      </c>
    </row>
    <row r="48" spans="3:73" ht="22.5" customHeight="1" x14ac:dyDescent="0.3">
      <c r="J48" s="606"/>
      <c r="K48" s="606"/>
      <c r="L48" s="606"/>
      <c r="M48" s="606"/>
      <c r="N48" s="606"/>
      <c r="O48" s="606"/>
      <c r="P48" s="606"/>
      <c r="Q48" s="606"/>
      <c r="R48" s="606"/>
      <c r="S48" s="1002"/>
      <c r="T48" s="1003"/>
      <c r="U48" s="633"/>
      <c r="V48" s="606"/>
      <c r="W48" s="606"/>
      <c r="X48" s="606"/>
      <c r="AA48" s="619"/>
      <c r="AB48" s="593"/>
      <c r="AC48" s="702"/>
      <c r="AP48" s="541"/>
      <c r="AQ48" s="542"/>
      <c r="AR48" s="542"/>
      <c r="AS48" s="744"/>
      <c r="AT48" s="745"/>
      <c r="AU48" s="746"/>
      <c r="AV48" s="1025"/>
      <c r="AW48" s="1025"/>
      <c r="AX48" s="1025"/>
      <c r="AY48" s="1028"/>
      <c r="AZ48" s="1025"/>
      <c r="BA48" s="1026"/>
      <c r="BB48" s="1025"/>
      <c r="BC48" s="1025"/>
      <c r="BD48" s="1026"/>
      <c r="BE48" s="652"/>
      <c r="BG48" s="630" t="s">
        <v>38</v>
      </c>
      <c r="BH48" s="30"/>
      <c r="BI48" s="631"/>
      <c r="BJ48" s="630" t="s">
        <v>39</v>
      </c>
      <c r="BK48" s="30"/>
      <c r="BL48" s="631"/>
      <c r="BM48" s="630" t="s">
        <v>45</v>
      </c>
      <c r="BN48" s="30"/>
      <c r="BO48" s="631"/>
      <c r="BP48" s="605" t="s">
        <v>51</v>
      </c>
      <c r="BQ48" s="41"/>
      <c r="BR48" s="41"/>
      <c r="BS48" s="605"/>
      <c r="BT48" s="30"/>
      <c r="BU48" s="637" t="s">
        <v>265</v>
      </c>
    </row>
    <row r="49" spans="4:73" ht="22.5" customHeight="1" thickBot="1" x14ac:dyDescent="0.35">
      <c r="D49" s="599"/>
      <c r="E49" s="600"/>
      <c r="J49" s="560" t="s">
        <v>36</v>
      </c>
      <c r="K49" s="543"/>
      <c r="L49" s="248" t="s">
        <v>262</v>
      </c>
      <c r="M49" s="839" t="s">
        <v>42</v>
      </c>
      <c r="N49" s="825"/>
      <c r="O49" s="826"/>
      <c r="P49" s="830" t="s">
        <v>446</v>
      </c>
      <c r="Q49" s="792"/>
      <c r="R49" s="793"/>
      <c r="S49" s="830" t="s">
        <v>357</v>
      </c>
      <c r="T49" s="792"/>
      <c r="U49" s="793"/>
      <c r="V49" s="839" t="s">
        <v>11</v>
      </c>
      <c r="W49" s="825"/>
      <c r="X49" s="826"/>
      <c r="Z49" s="618"/>
      <c r="AA49" s="619"/>
      <c r="AB49" s="593"/>
      <c r="AC49" s="702"/>
      <c r="AP49" s="125" t="s">
        <v>120</v>
      </c>
      <c r="AQ49" s="104"/>
      <c r="AR49" s="398">
        <v>7323</v>
      </c>
      <c r="AS49" s="125" t="s">
        <v>164</v>
      </c>
      <c r="AT49" s="104"/>
      <c r="AU49" s="399">
        <v>6808</v>
      </c>
      <c r="AV49" s="367" t="s">
        <v>121</v>
      </c>
      <c r="AW49" s="348"/>
      <c r="AX49" s="349">
        <v>6066</v>
      </c>
      <c r="AY49" s="367" t="s">
        <v>122</v>
      </c>
      <c r="AZ49" s="348"/>
      <c r="BA49" s="350">
        <v>6568</v>
      </c>
      <c r="BB49" s="367" t="s">
        <v>123</v>
      </c>
      <c r="BC49" s="348"/>
      <c r="BD49" s="350">
        <v>7049</v>
      </c>
      <c r="BE49" s="624"/>
      <c r="BG49" s="636" t="s">
        <v>160</v>
      </c>
      <c r="BH49" s="542"/>
      <c r="BI49" s="637"/>
      <c r="BJ49" s="636" t="s">
        <v>161</v>
      </c>
      <c r="BK49" s="542"/>
      <c r="BL49" s="637"/>
      <c r="BM49" s="636" t="s">
        <v>162</v>
      </c>
      <c r="BN49" s="542"/>
      <c r="BO49" s="637"/>
      <c r="BP49" s="998" t="s">
        <v>163</v>
      </c>
      <c r="BQ49" s="745"/>
      <c r="BR49" s="745"/>
      <c r="BS49" s="998" t="s">
        <v>166</v>
      </c>
      <c r="BT49" s="745"/>
      <c r="BU49" s="999"/>
    </row>
    <row r="50" spans="4:73" ht="22.5" customHeight="1" thickTop="1" thickBot="1" x14ac:dyDescent="0.35">
      <c r="F50" s="542"/>
      <c r="J50" s="684"/>
      <c r="K50" s="546"/>
      <c r="L50" s="637" t="s">
        <v>265</v>
      </c>
      <c r="M50" s="684"/>
      <c r="N50" s="546"/>
      <c r="O50" s="745"/>
      <c r="P50" s="745"/>
      <c r="Q50" s="994"/>
      <c r="R50" s="754"/>
      <c r="S50" s="754"/>
      <c r="T50" s="754"/>
      <c r="U50" s="995"/>
      <c r="V50" s="775"/>
      <c r="W50" s="775"/>
      <c r="X50" s="996"/>
      <c r="Z50" s="684"/>
      <c r="AA50" s="546" t="s">
        <v>439</v>
      </c>
      <c r="AB50" s="546"/>
      <c r="AC50" s="546"/>
      <c r="AD50" s="546"/>
      <c r="AE50" s="546" t="s">
        <v>279</v>
      </c>
      <c r="AF50" s="546"/>
      <c r="AG50" s="775" t="s">
        <v>280</v>
      </c>
      <c r="AH50" s="775"/>
      <c r="AI50" s="546"/>
      <c r="AJ50" s="546" t="s">
        <v>44</v>
      </c>
      <c r="AK50" s="546"/>
      <c r="AL50" s="546" t="s">
        <v>417</v>
      </c>
      <c r="AM50" s="546"/>
      <c r="AN50" s="546"/>
      <c r="AP50" s="626"/>
      <c r="AQ50" s="100"/>
      <c r="AR50" s="100"/>
      <c r="AS50" s="100"/>
      <c r="AT50" s="100"/>
      <c r="AU50" s="627"/>
      <c r="AV50" s="100"/>
      <c r="AW50" s="100"/>
      <c r="AX50" s="100"/>
      <c r="AY50" s="100"/>
      <c r="AZ50" s="100"/>
      <c r="BA50" s="100"/>
      <c r="BB50" s="100"/>
      <c r="BC50" s="100"/>
      <c r="BD50" s="628"/>
      <c r="BE50" s="629"/>
      <c r="BG50" s="638"/>
      <c r="BH50" s="639"/>
      <c r="BI50" s="633">
        <v>585</v>
      </c>
      <c r="BJ50" s="638"/>
      <c r="BK50" s="639"/>
      <c r="BL50" s="633">
        <v>585</v>
      </c>
      <c r="BM50" s="638"/>
      <c r="BN50" s="639"/>
      <c r="BO50" s="633">
        <v>585</v>
      </c>
      <c r="BP50" s="638"/>
      <c r="BQ50" s="639"/>
      <c r="BR50" s="703">
        <v>736</v>
      </c>
      <c r="BS50" s="704">
        <v>3681</v>
      </c>
      <c r="BT50" s="639"/>
      <c r="BU50" s="642">
        <v>3793</v>
      </c>
    </row>
    <row r="51" spans="4:73" ht="22.5" customHeight="1" thickTop="1" x14ac:dyDescent="0.3">
      <c r="J51" s="744" t="s">
        <v>385</v>
      </c>
      <c r="K51" s="745"/>
      <c r="L51" s="745"/>
      <c r="M51" s="744" t="s">
        <v>254</v>
      </c>
      <c r="N51" s="745"/>
      <c r="O51" s="746"/>
      <c r="P51" s="380"/>
      <c r="Q51" s="705" t="s">
        <v>386</v>
      </c>
      <c r="R51" s="706"/>
      <c r="S51" s="705"/>
      <c r="T51" s="705" t="s">
        <v>384</v>
      </c>
      <c r="U51" s="115"/>
      <c r="V51" s="997" t="s">
        <v>140</v>
      </c>
      <c r="W51" s="997"/>
      <c r="X51" s="1005"/>
      <c r="Z51" s="744" t="s">
        <v>441</v>
      </c>
      <c r="AA51" s="745"/>
      <c r="AB51" s="746"/>
      <c r="AC51" s="636"/>
      <c r="AD51" s="542"/>
      <c r="AE51" s="636" t="s">
        <v>281</v>
      </c>
      <c r="AF51" s="542"/>
      <c r="AG51" s="745" t="s">
        <v>282</v>
      </c>
      <c r="AH51" s="745"/>
      <c r="AI51" s="542"/>
      <c r="AJ51" s="636" t="s">
        <v>281</v>
      </c>
      <c r="AK51" s="542"/>
      <c r="AL51" s="542"/>
      <c r="AM51" s="636" t="s">
        <v>281</v>
      </c>
      <c r="AN51" s="637"/>
      <c r="AP51" s="1022" t="s">
        <v>551</v>
      </c>
      <c r="AQ51" s="1023"/>
      <c r="AR51" s="1023"/>
      <c r="AS51" s="1023"/>
      <c r="AT51" s="1023"/>
      <c r="AU51" s="1023"/>
      <c r="AV51" s="1023"/>
      <c r="AW51" s="1023"/>
      <c r="AX51" s="1023"/>
      <c r="AY51" s="1023"/>
      <c r="AZ51" s="1023"/>
      <c r="BA51" s="1023"/>
      <c r="BB51" s="1023"/>
      <c r="BC51" s="1023"/>
      <c r="BD51" s="1024"/>
    </row>
    <row r="52" spans="4:73" ht="22.5" customHeight="1" thickBot="1" x14ac:dyDescent="0.35">
      <c r="J52" s="704">
        <v>3167</v>
      </c>
      <c r="K52" s="707"/>
      <c r="L52" s="642">
        <v>3288</v>
      </c>
      <c r="M52" s="704"/>
      <c r="N52" s="707"/>
      <c r="O52" s="642">
        <v>4607</v>
      </c>
      <c r="P52" s="642"/>
      <c r="Q52" s="708"/>
      <c r="R52" s="703">
        <v>3513</v>
      </c>
      <c r="S52" s="709"/>
      <c r="T52" s="642"/>
      <c r="U52" s="704">
        <v>628</v>
      </c>
      <c r="V52" s="710"/>
      <c r="W52" s="707"/>
      <c r="X52" s="642">
        <v>1118</v>
      </c>
      <c r="Z52" s="384"/>
      <c r="AA52" s="29"/>
      <c r="AB52" s="699">
        <v>3719</v>
      </c>
      <c r="AD52" s="29"/>
      <c r="AE52" s="699">
        <v>4198</v>
      </c>
      <c r="AG52" s="29"/>
      <c r="AH52" s="29">
        <v>4679</v>
      </c>
      <c r="AJ52" s="29">
        <v>5157</v>
      </c>
      <c r="AK52" s="699"/>
      <c r="AL52" s="29">
        <v>4744</v>
      </c>
      <c r="AM52" s="29"/>
      <c r="AN52" s="29"/>
      <c r="AP52" s="563"/>
      <c r="AQ52" s="564"/>
      <c r="AR52" s="565"/>
      <c r="AS52" s="560" t="s">
        <v>555</v>
      </c>
      <c r="AT52" s="561"/>
      <c r="AU52" s="561"/>
      <c r="AV52" s="561"/>
      <c r="AW52" s="560" t="s">
        <v>556</v>
      </c>
      <c r="AX52" s="561"/>
      <c r="AY52" s="561"/>
      <c r="AZ52" s="544"/>
      <c r="BA52" s="560" t="s">
        <v>557</v>
      </c>
      <c r="BB52" s="561"/>
      <c r="BC52" s="543"/>
      <c r="BD52" s="544"/>
    </row>
    <row r="53" spans="4:73" ht="22.5" customHeight="1" thickTop="1" x14ac:dyDescent="0.3">
      <c r="J53" s="606"/>
      <c r="K53" s="711"/>
      <c r="L53" s="711"/>
      <c r="M53" s="606"/>
      <c r="N53" s="711"/>
      <c r="O53" s="711"/>
      <c r="P53" s="606"/>
      <c r="Q53" s="711"/>
      <c r="R53" s="711"/>
      <c r="S53" s="606"/>
      <c r="T53" s="711"/>
      <c r="U53" s="711"/>
      <c r="V53" s="606"/>
      <c r="W53" s="711"/>
      <c r="X53" s="711"/>
      <c r="AA53" s="619"/>
      <c r="AB53" s="593"/>
      <c r="AC53" s="702"/>
      <c r="AP53" s="380"/>
      <c r="AQ53" s="491"/>
      <c r="AR53" s="643"/>
      <c r="AS53" s="380"/>
      <c r="AT53" s="491"/>
      <c r="AU53" s="643"/>
      <c r="AW53" s="644"/>
      <c r="AX53" s="645"/>
      <c r="AZ53" s="646"/>
      <c r="BA53" s="645"/>
      <c r="BD53" s="647"/>
      <c r="BH53" s="384" t="s">
        <v>53</v>
      </c>
    </row>
    <row r="54" spans="4:73" ht="22.5" customHeight="1" x14ac:dyDescent="0.3">
      <c r="G54" s="648"/>
      <c r="I54" s="633"/>
      <c r="L54" s="601"/>
      <c r="M54" s="600"/>
      <c r="N54" s="712"/>
      <c r="Q54" s="601"/>
      <c r="R54" s="600"/>
      <c r="V54" s="601"/>
      <c r="W54" s="600"/>
      <c r="X54" s="712"/>
      <c r="AL54" s="995"/>
      <c r="AM54" s="775"/>
      <c r="AN54" s="996"/>
      <c r="AP54" s="380"/>
      <c r="AQ54" s="491"/>
      <c r="AR54" s="491"/>
      <c r="AS54" s="380"/>
      <c r="AT54" s="491"/>
      <c r="AU54" s="491"/>
      <c r="AW54" s="644"/>
      <c r="AX54" s="600"/>
      <c r="AZ54" s="646"/>
      <c r="BA54" s="600"/>
      <c r="BD54" s="649"/>
      <c r="BH54" s="384" t="s">
        <v>157</v>
      </c>
    </row>
    <row r="55" spans="4:73" ht="22.5" customHeight="1" x14ac:dyDescent="0.3">
      <c r="Q55" s="542"/>
      <c r="R55" s="542"/>
      <c r="V55" s="601"/>
      <c r="W55" s="600"/>
      <c r="X55" s="712"/>
      <c r="AL55" s="546"/>
      <c r="AM55" s="636"/>
      <c r="AN55" s="685"/>
      <c r="AP55" s="380"/>
      <c r="AQ55" s="491"/>
      <c r="AR55" s="491"/>
      <c r="AS55" s="380"/>
      <c r="AT55" s="491"/>
      <c r="AU55" s="491"/>
      <c r="AW55" s="650"/>
      <c r="AX55" s="593"/>
      <c r="AZ55" s="651"/>
      <c r="BA55" s="593"/>
      <c r="BD55" s="649"/>
      <c r="BE55" s="598"/>
      <c r="BH55" s="713">
        <v>336</v>
      </c>
    </row>
    <row r="56" spans="4:73" ht="22.5" customHeight="1" x14ac:dyDescent="0.3">
      <c r="L56" s="601"/>
      <c r="M56" s="600"/>
      <c r="N56" s="577"/>
      <c r="Q56" s="601"/>
      <c r="R56" s="600"/>
      <c r="V56" s="542"/>
      <c r="W56" s="542"/>
      <c r="X56" s="714"/>
      <c r="AP56" s="780"/>
      <c r="AQ56" s="777"/>
      <c r="AR56" s="777"/>
      <c r="AS56" s="548"/>
      <c r="AT56" s="547"/>
      <c r="AU56" s="547"/>
      <c r="AV56" s="546"/>
      <c r="AW56" s="545"/>
      <c r="AX56" s="546"/>
      <c r="AY56" s="546"/>
      <c r="AZ56" s="549"/>
      <c r="BA56" s="546"/>
      <c r="BB56" s="546"/>
      <c r="BC56" s="546"/>
      <c r="BD56" s="549"/>
      <c r="BE56" s="612"/>
    </row>
    <row r="57" spans="4:73" ht="22.5" customHeight="1" x14ac:dyDescent="0.3">
      <c r="F57" s="542"/>
      <c r="G57" s="648"/>
      <c r="I57" s="633"/>
      <c r="K57" s="600"/>
      <c r="L57" s="601"/>
      <c r="M57" s="600"/>
      <c r="N57" s="712"/>
      <c r="Q57" s="601"/>
      <c r="R57" s="600"/>
      <c r="U57" s="542"/>
      <c r="V57" s="601"/>
      <c r="W57" s="600"/>
      <c r="X57" s="712"/>
      <c r="Z57" s="944"/>
      <c r="AA57" s="944"/>
      <c r="AB57" s="944"/>
      <c r="AC57" s="944"/>
      <c r="AD57" s="944"/>
      <c r="AE57" s="944"/>
      <c r="AF57" s="944"/>
      <c r="AG57" s="944"/>
      <c r="AH57" s="944"/>
      <c r="AI57" s="944"/>
      <c r="AJ57" s="944"/>
      <c r="AK57" s="944"/>
      <c r="AL57" s="944"/>
      <c r="AM57" s="944"/>
      <c r="AN57" s="944"/>
      <c r="AP57" s="957"/>
      <c r="AQ57" s="1031"/>
      <c r="AR57" s="1031"/>
      <c r="AS57" s="569"/>
      <c r="AT57" s="653"/>
      <c r="AU57" s="653"/>
      <c r="AV57" s="542"/>
      <c r="AW57" s="541"/>
      <c r="AX57" s="542"/>
      <c r="AY57" s="542"/>
      <c r="AZ57" s="557"/>
      <c r="BA57" s="542"/>
      <c r="BB57" s="542"/>
      <c r="BC57" s="542"/>
      <c r="BD57" s="557"/>
    </row>
    <row r="58" spans="4:73" ht="22.5" customHeight="1" x14ac:dyDescent="0.3">
      <c r="J58" s="1000" t="s">
        <v>37</v>
      </c>
      <c r="K58" s="944"/>
      <c r="L58" s="715"/>
      <c r="M58" s="1000" t="s">
        <v>37</v>
      </c>
      <c r="N58" s="944"/>
      <c r="O58" s="715"/>
      <c r="P58" s="1000" t="s">
        <v>37</v>
      </c>
      <c r="Q58" s="944"/>
      <c r="R58" s="715"/>
      <c r="S58" s="1000" t="s">
        <v>37</v>
      </c>
      <c r="T58" s="944"/>
      <c r="U58" s="715"/>
      <c r="V58" s="1000" t="s">
        <v>37</v>
      </c>
      <c r="W58" s="944"/>
      <c r="X58" s="715"/>
      <c r="Z58" s="745"/>
      <c r="AA58" s="745"/>
      <c r="AB58" s="745"/>
      <c r="AC58" s="745"/>
      <c r="AD58" s="745"/>
      <c r="AE58" s="745"/>
      <c r="AF58" s="745"/>
      <c r="AG58" s="745"/>
      <c r="AH58" s="745"/>
      <c r="AI58" s="745"/>
      <c r="AJ58" s="745"/>
      <c r="AK58" s="745"/>
      <c r="AL58" s="745"/>
      <c r="AM58" s="745"/>
      <c r="AN58" s="745"/>
      <c r="AP58" s="493" t="s">
        <v>552</v>
      </c>
      <c r="AQ58" s="494" t="s">
        <v>526</v>
      </c>
      <c r="AR58" s="182">
        <v>6297</v>
      </c>
      <c r="AS58" s="380"/>
      <c r="AT58" s="363"/>
      <c r="AU58" s="182"/>
      <c r="AV58" s="491"/>
      <c r="AW58" s="497"/>
      <c r="AX58" s="182"/>
      <c r="AY58" s="491"/>
      <c r="AZ58" s="498"/>
      <c r="BA58" s="182"/>
      <c r="BB58" s="491"/>
      <c r="BC58" s="39"/>
      <c r="BD58" s="115"/>
    </row>
    <row r="59" spans="4:73" ht="22.5" customHeight="1" x14ac:dyDescent="0.3">
      <c r="G59" s="648"/>
      <c r="I59" s="633"/>
      <c r="J59" s="684" t="s">
        <v>38</v>
      </c>
      <c r="K59" s="546"/>
      <c r="L59" s="685" t="s">
        <v>38</v>
      </c>
      <c r="M59" s="684" t="s">
        <v>39</v>
      </c>
      <c r="N59" s="546"/>
      <c r="O59" s="546"/>
      <c r="P59" s="546" t="s">
        <v>39</v>
      </c>
      <c r="Q59" s="684" t="s">
        <v>45</v>
      </c>
      <c r="R59" s="546"/>
      <c r="S59" s="546"/>
      <c r="T59" s="685" t="s">
        <v>45</v>
      </c>
      <c r="U59" s="546" t="s">
        <v>51</v>
      </c>
      <c r="V59" s="546"/>
      <c r="W59" s="546"/>
      <c r="X59" s="685" t="s">
        <v>51</v>
      </c>
      <c r="Z59" s="1029" t="s">
        <v>421</v>
      </c>
      <c r="AA59" s="1030"/>
      <c r="AB59" s="1030"/>
      <c r="AC59" s="1029" t="s">
        <v>443</v>
      </c>
      <c r="AD59" s="1030"/>
      <c r="AE59" s="1030"/>
      <c r="AF59" s="1029" t="s">
        <v>442</v>
      </c>
      <c r="AG59" s="1030"/>
      <c r="AH59" s="1030"/>
      <c r="AI59" s="381" t="s">
        <v>21</v>
      </c>
      <c r="AJ59" s="568"/>
      <c r="AK59" s="557"/>
      <c r="AL59" s="381" t="s">
        <v>22</v>
      </c>
      <c r="AM59" s="382"/>
      <c r="AN59" s="383"/>
      <c r="AP59" s="493" t="s">
        <v>553</v>
      </c>
      <c r="AQ59" s="494" t="s">
        <v>527</v>
      </c>
      <c r="AR59" s="182">
        <v>6710</v>
      </c>
      <c r="AS59" s="380"/>
      <c r="AT59" s="363"/>
      <c r="AU59" s="182"/>
      <c r="AV59" s="491"/>
      <c r="AW59" s="497"/>
      <c r="AX59" s="182"/>
      <c r="AY59" s="491"/>
      <c r="AZ59" s="498"/>
      <c r="BA59" s="182"/>
      <c r="BB59" s="491"/>
      <c r="BC59" s="39"/>
      <c r="BD59" s="115"/>
    </row>
    <row r="60" spans="4:73" ht="22.5" customHeight="1" thickBot="1" x14ac:dyDescent="0.35">
      <c r="J60" s="998" t="s">
        <v>129</v>
      </c>
      <c r="K60" s="745"/>
      <c r="L60" s="999"/>
      <c r="M60" s="998" t="s">
        <v>137</v>
      </c>
      <c r="N60" s="745"/>
      <c r="O60" s="745"/>
      <c r="P60" s="999"/>
      <c r="Q60" s="998" t="s">
        <v>138</v>
      </c>
      <c r="R60" s="745"/>
      <c r="S60" s="745"/>
      <c r="T60" s="999"/>
      <c r="U60" s="998" t="s">
        <v>139</v>
      </c>
      <c r="V60" s="745"/>
      <c r="W60" s="745"/>
      <c r="X60" s="999"/>
      <c r="Z60" s="744"/>
      <c r="AA60" s="745"/>
      <c r="AB60" s="745"/>
      <c r="AC60" s="744"/>
      <c r="AD60" s="745"/>
      <c r="AE60" s="745"/>
      <c r="AF60" s="744"/>
      <c r="AG60" s="745"/>
      <c r="AH60" s="745"/>
      <c r="AI60" s="744" t="s">
        <v>168</v>
      </c>
      <c r="AJ60" s="745"/>
      <c r="AK60" s="746"/>
      <c r="AL60" s="541"/>
      <c r="AM60" s="384" t="s">
        <v>169</v>
      </c>
      <c r="AN60" s="557"/>
      <c r="AP60" s="493" t="s">
        <v>554</v>
      </c>
      <c r="AQ60" s="494" t="s">
        <v>528</v>
      </c>
      <c r="AR60" s="182">
        <v>7107</v>
      </c>
      <c r="AS60" s="122" t="s">
        <v>530</v>
      </c>
      <c r="AT60" s="348"/>
      <c r="AU60" s="398"/>
      <c r="AV60" s="398">
        <v>7627</v>
      </c>
      <c r="AW60" s="122" t="s">
        <v>533</v>
      </c>
      <c r="AX60" s="398"/>
      <c r="AY60" s="492"/>
      <c r="AZ60" s="398">
        <v>8263</v>
      </c>
      <c r="BA60" s="122" t="s">
        <v>534</v>
      </c>
      <c r="BB60" s="492"/>
      <c r="BC60" s="104"/>
      <c r="BD60" s="399">
        <v>8881</v>
      </c>
    </row>
    <row r="61" spans="4:73" ht="22.5" customHeight="1" thickTop="1" x14ac:dyDescent="0.3">
      <c r="J61" s="716">
        <v>3520</v>
      </c>
      <c r="K61" s="717"/>
      <c r="L61" s="615">
        <v>3612</v>
      </c>
      <c r="M61" s="716">
        <v>3520</v>
      </c>
      <c r="N61" s="717"/>
      <c r="O61" s="718"/>
      <c r="P61" s="615">
        <v>3612</v>
      </c>
      <c r="Q61" s="716">
        <v>3520</v>
      </c>
      <c r="R61" s="718"/>
      <c r="S61" s="718"/>
      <c r="T61" s="615">
        <v>3612</v>
      </c>
      <c r="U61" s="718">
        <v>3644</v>
      </c>
      <c r="V61" s="718"/>
      <c r="W61" s="717"/>
      <c r="X61" s="615">
        <v>3736</v>
      </c>
      <c r="Z61" s="384"/>
      <c r="AA61" s="29"/>
      <c r="AB61" s="633">
        <v>643</v>
      </c>
      <c r="AD61" s="29"/>
      <c r="AE61" s="633">
        <v>827</v>
      </c>
      <c r="AG61" s="29"/>
      <c r="AH61" s="633">
        <v>964</v>
      </c>
      <c r="AJ61" s="29"/>
      <c r="AK61" s="633">
        <v>1118</v>
      </c>
      <c r="AM61" s="29"/>
      <c r="AN61" s="633">
        <v>1271</v>
      </c>
      <c r="AP61" s="1022" t="s">
        <v>551</v>
      </c>
      <c r="AQ61" s="1023"/>
      <c r="AR61" s="1023"/>
      <c r="AS61" s="1023"/>
      <c r="AT61" s="1023"/>
      <c r="AU61" s="1023"/>
      <c r="AV61" s="1023"/>
      <c r="AW61" s="1023"/>
      <c r="AX61" s="1023"/>
      <c r="AY61" s="1023"/>
      <c r="AZ61" s="1023"/>
      <c r="BA61" s="1023"/>
      <c r="BB61" s="1023"/>
      <c r="BC61" s="1023"/>
      <c r="BD61" s="1024"/>
    </row>
    <row r="62" spans="4:73" ht="22.5" customHeight="1" x14ac:dyDescent="0.35">
      <c r="AP62" s="865" t="s">
        <v>558</v>
      </c>
      <c r="AQ62" s="866"/>
      <c r="AR62" s="872"/>
      <c r="AS62" s="865" t="s">
        <v>560</v>
      </c>
      <c r="AT62" s="866"/>
      <c r="AU62" s="872"/>
      <c r="AV62" s="859" t="s">
        <v>561</v>
      </c>
      <c r="AW62" s="860"/>
      <c r="AX62" s="861"/>
      <c r="AY62" s="859" t="s">
        <v>562</v>
      </c>
      <c r="AZ62" s="860"/>
      <c r="BA62" s="861"/>
      <c r="BB62" s="859" t="s">
        <v>563</v>
      </c>
      <c r="BC62" s="860"/>
      <c r="BD62" s="861"/>
    </row>
    <row r="63" spans="4:73" ht="22.5" customHeight="1" x14ac:dyDescent="0.3">
      <c r="G63" s="648"/>
      <c r="I63" s="633"/>
      <c r="L63" s="601"/>
      <c r="M63" s="600"/>
      <c r="N63" s="712"/>
      <c r="AP63" s="234"/>
      <c r="AS63" s="234"/>
      <c r="AU63" s="649"/>
      <c r="AV63" s="491"/>
      <c r="AW63" s="491"/>
      <c r="AX63" s="668"/>
      <c r="AY63" s="453"/>
      <c r="AZ63" s="669"/>
      <c r="BA63" s="670"/>
      <c r="BB63" s="454"/>
      <c r="BC63" s="454"/>
      <c r="BD63" s="670"/>
    </row>
    <row r="64" spans="4:73" ht="22.5" customHeight="1" x14ac:dyDescent="0.3">
      <c r="F64" s="542"/>
      <c r="K64" s="600"/>
      <c r="L64" s="601"/>
      <c r="M64" s="600"/>
      <c r="N64" s="712"/>
      <c r="AP64" s="234"/>
      <c r="AS64" s="234"/>
      <c r="AU64" s="649"/>
      <c r="AV64" s="491"/>
      <c r="AW64" s="491"/>
      <c r="AX64" s="672"/>
      <c r="AY64" s="380"/>
      <c r="AZ64" s="491"/>
      <c r="BA64" s="673"/>
      <c r="BB64" s="674"/>
      <c r="BC64" s="363"/>
      <c r="BD64" s="364"/>
    </row>
    <row r="65" spans="7:56" ht="22.5" customHeight="1" x14ac:dyDescent="0.3">
      <c r="L65" s="601"/>
      <c r="M65" s="600"/>
      <c r="N65" s="712"/>
      <c r="AP65" s="234"/>
      <c r="AR65" s="558"/>
      <c r="AS65" s="234"/>
      <c r="AU65" s="559"/>
      <c r="AV65" s="491"/>
      <c r="AW65" s="491"/>
      <c r="AX65" s="679"/>
      <c r="AY65" s="380"/>
      <c r="AZ65" s="491"/>
      <c r="BA65" s="680"/>
      <c r="BB65" s="491"/>
      <c r="BC65" s="491"/>
      <c r="BD65" s="680"/>
    </row>
    <row r="66" spans="7:56" ht="22.5" customHeight="1" x14ac:dyDescent="0.3">
      <c r="G66" s="648"/>
      <c r="I66" s="633"/>
      <c r="L66" s="601"/>
      <c r="M66" s="600"/>
      <c r="N66" s="719"/>
      <c r="AP66" s="774"/>
      <c r="AQ66" s="775"/>
      <c r="AR66" s="775"/>
      <c r="AS66" s="774"/>
      <c r="AT66" s="775"/>
      <c r="AU66" s="776"/>
      <c r="AV66" s="777"/>
      <c r="AW66" s="777"/>
      <c r="AX66" s="777"/>
      <c r="AY66" s="780"/>
      <c r="AZ66" s="777"/>
      <c r="BA66" s="794"/>
      <c r="BB66" s="777"/>
      <c r="BC66" s="777"/>
      <c r="BD66" s="794"/>
    </row>
    <row r="67" spans="7:56" ht="22.5" customHeight="1" x14ac:dyDescent="0.3">
      <c r="L67" s="601"/>
      <c r="M67" s="600"/>
      <c r="N67" s="712"/>
      <c r="AP67" s="541"/>
      <c r="AQ67" s="542"/>
      <c r="AR67" s="542"/>
      <c r="AS67" s="744"/>
      <c r="AT67" s="745"/>
      <c r="AU67" s="746"/>
      <c r="AV67" s="1025"/>
      <c r="AW67" s="1025"/>
      <c r="AX67" s="1025"/>
      <c r="AY67" s="1028"/>
      <c r="AZ67" s="1025"/>
      <c r="BA67" s="1026"/>
      <c r="BB67" s="1025"/>
      <c r="BC67" s="1025"/>
      <c r="BD67" s="1026"/>
    </row>
    <row r="68" spans="7:56" ht="22.5" customHeight="1" thickBot="1" x14ac:dyDescent="0.35">
      <c r="AP68" s="506" t="s">
        <v>120</v>
      </c>
      <c r="AQ68" s="104"/>
      <c r="AR68" s="398">
        <v>8057</v>
      </c>
      <c r="AS68" s="506" t="s">
        <v>164</v>
      </c>
      <c r="AT68" s="104"/>
      <c r="AU68" s="399">
        <v>7552</v>
      </c>
      <c r="AV68" s="507" t="s">
        <v>121</v>
      </c>
      <c r="AW68" s="348"/>
      <c r="AX68" s="349">
        <v>6803</v>
      </c>
      <c r="AY68" s="507" t="s">
        <v>122</v>
      </c>
      <c r="AZ68" s="348"/>
      <c r="BA68" s="350">
        <v>7302</v>
      </c>
      <c r="BB68" s="507" t="s">
        <v>123</v>
      </c>
      <c r="BC68" s="348"/>
      <c r="BD68" s="350">
        <v>7782</v>
      </c>
    </row>
    <row r="69" spans="7:56" ht="22.5" customHeight="1" thickTop="1" x14ac:dyDescent="0.3">
      <c r="L69" s="601"/>
      <c r="M69" s="600"/>
      <c r="N69" s="577"/>
      <c r="AP69" s="893" t="s">
        <v>250</v>
      </c>
      <c r="AQ69" s="894"/>
      <c r="AR69" s="894"/>
      <c r="AS69" s="894"/>
      <c r="AT69" s="894"/>
      <c r="AU69" s="894"/>
      <c r="AV69" s="894"/>
      <c r="AW69" s="894"/>
      <c r="AX69" s="894"/>
      <c r="AY69" s="894"/>
      <c r="AZ69" s="894"/>
      <c r="BA69" s="894"/>
      <c r="BB69" s="894"/>
      <c r="BC69" s="894"/>
      <c r="BD69" s="895"/>
    </row>
    <row r="70" spans="7:56" ht="22.5" customHeight="1" x14ac:dyDescent="0.3">
      <c r="G70" s="648"/>
      <c r="I70" s="633"/>
      <c r="L70" s="601"/>
      <c r="M70" s="600"/>
      <c r="N70" s="712"/>
      <c r="AP70" s="893" t="s">
        <v>248</v>
      </c>
      <c r="AQ70" s="894"/>
      <c r="AR70" s="894"/>
      <c r="AS70" s="894"/>
      <c r="AT70" s="894"/>
      <c r="AU70" s="894"/>
      <c r="AV70" s="894"/>
      <c r="AW70" s="894"/>
      <c r="AX70" s="894"/>
      <c r="AY70" s="894"/>
      <c r="AZ70" s="894"/>
      <c r="BA70" s="894"/>
      <c r="BB70" s="894"/>
      <c r="BC70" s="894"/>
      <c r="BD70" s="895"/>
    </row>
    <row r="71" spans="7:56" ht="22.5" customHeight="1" x14ac:dyDescent="0.3">
      <c r="L71" s="601"/>
      <c r="M71" s="600"/>
      <c r="N71" s="712"/>
      <c r="AP71" s="720" t="s">
        <v>425</v>
      </c>
      <c r="AQ71" s="721"/>
      <c r="AR71" s="721"/>
      <c r="AS71" s="721"/>
      <c r="AT71" s="721"/>
      <c r="AU71" s="721"/>
      <c r="AV71" s="721"/>
      <c r="AW71" s="721"/>
      <c r="AX71" s="721"/>
      <c r="AY71" s="721"/>
      <c r="AZ71" s="721"/>
      <c r="BA71" s="721"/>
      <c r="BB71" s="721"/>
      <c r="BC71" s="721"/>
      <c r="BD71" s="722"/>
    </row>
    <row r="72" spans="7:56" ht="22.5" customHeight="1" x14ac:dyDescent="0.3">
      <c r="AP72" s="723" t="s">
        <v>598</v>
      </c>
      <c r="AQ72" s="724"/>
      <c r="AR72" s="724"/>
      <c r="AS72" s="724"/>
      <c r="AT72" s="724"/>
      <c r="AU72" s="724"/>
      <c r="AV72" s="724"/>
      <c r="AW72" s="724"/>
      <c r="AX72" s="724"/>
      <c r="AY72" s="724"/>
      <c r="AZ72" s="724"/>
      <c r="BA72" s="724"/>
      <c r="BB72" s="724"/>
      <c r="BC72" s="724"/>
      <c r="BD72" s="725"/>
    </row>
    <row r="73" spans="7:56" ht="22.5" customHeight="1" x14ac:dyDescent="0.3">
      <c r="G73" s="648"/>
      <c r="I73" s="633"/>
    </row>
    <row r="76" spans="7:56" ht="22.5" customHeight="1" x14ac:dyDescent="0.3">
      <c r="G76" s="726"/>
      <c r="I76" s="633"/>
    </row>
    <row r="78" spans="7:56" ht="22.5" customHeight="1" x14ac:dyDescent="0.3">
      <c r="I78" s="633"/>
    </row>
    <row r="80" spans="7:56" ht="22.5" customHeight="1" x14ac:dyDescent="0.3">
      <c r="I80" s="633"/>
    </row>
    <row r="82" spans="9:9" ht="22.5" customHeight="1" x14ac:dyDescent="0.3">
      <c r="I82" s="633"/>
    </row>
    <row r="84" spans="9:9" ht="22.5" customHeight="1" x14ac:dyDescent="0.3">
      <c r="I84" s="633"/>
    </row>
    <row r="86" spans="9:9" ht="22.5" customHeight="1" x14ac:dyDescent="0.3">
      <c r="I86" s="633"/>
    </row>
    <row r="90" spans="9:9" ht="22.5" customHeight="1" x14ac:dyDescent="0.3">
      <c r="I90" s="633"/>
    </row>
    <row r="91" spans="9:9" ht="22.5" customHeight="1" x14ac:dyDescent="0.3">
      <c r="I91" s="633"/>
    </row>
    <row r="92" spans="9:9" ht="22.5" customHeight="1" x14ac:dyDescent="0.3">
      <c r="I92" s="633"/>
    </row>
    <row r="103" spans="8:8" ht="22.5" customHeight="1" x14ac:dyDescent="0.3">
      <c r="H103" s="570"/>
    </row>
    <row r="104" spans="8:8" ht="22.5" customHeight="1" x14ac:dyDescent="0.3">
      <c r="H104" s="570"/>
    </row>
    <row r="110" spans="8:8" ht="22.5" customHeight="1" x14ac:dyDescent="0.3">
      <c r="H110" s="570"/>
    </row>
    <row r="111" spans="8:8" ht="22.5" customHeight="1" x14ac:dyDescent="0.3">
      <c r="H111" s="570"/>
    </row>
    <row r="112" spans="8:8" ht="22.5" customHeight="1" x14ac:dyDescent="0.3">
      <c r="H112" s="570"/>
    </row>
    <row r="113" spans="7:9" ht="22.5" customHeight="1" x14ac:dyDescent="0.3">
      <c r="H113" s="570"/>
    </row>
    <row r="114" spans="7:9" ht="22.5" customHeight="1" x14ac:dyDescent="0.3">
      <c r="H114" s="570"/>
    </row>
    <row r="120" spans="7:9" ht="22.5" customHeight="1" x14ac:dyDescent="0.3">
      <c r="G120" s="727"/>
    </row>
    <row r="121" spans="7:9" ht="22.5" customHeight="1" x14ac:dyDescent="0.3">
      <c r="G121" s="727"/>
    </row>
    <row r="122" spans="7:9" ht="22.5" customHeight="1" x14ac:dyDescent="0.3">
      <c r="G122" s="728"/>
      <c r="I122" s="633"/>
    </row>
    <row r="123" spans="7:9" ht="22.5" customHeight="1" x14ac:dyDescent="0.3">
      <c r="G123" s="727"/>
    </row>
    <row r="124" spans="7:9" ht="22.5" customHeight="1" x14ac:dyDescent="0.3">
      <c r="G124" s="727"/>
    </row>
    <row r="125" spans="7:9" ht="22.5" customHeight="1" x14ac:dyDescent="0.3">
      <c r="G125" s="727"/>
    </row>
    <row r="126" spans="7:9" ht="22.5" customHeight="1" x14ac:dyDescent="0.3">
      <c r="G126" s="727"/>
    </row>
    <row r="127" spans="7:9" ht="22.5" customHeight="1" x14ac:dyDescent="0.3">
      <c r="G127" s="727"/>
    </row>
    <row r="128" spans="7:9" ht="22.5" customHeight="1" x14ac:dyDescent="0.3">
      <c r="G128" s="727"/>
    </row>
    <row r="129" spans="7:7" ht="22.5" customHeight="1" x14ac:dyDescent="0.3">
      <c r="G129" s="727"/>
    </row>
    <row r="130" spans="7:7" ht="22.5" customHeight="1" x14ac:dyDescent="0.3">
      <c r="G130" s="727"/>
    </row>
    <row r="131" spans="7:7" ht="22.5" customHeight="1" x14ac:dyDescent="0.3">
      <c r="G131" s="727"/>
    </row>
    <row r="132" spans="7:7" ht="22.5" customHeight="1" x14ac:dyDescent="0.3">
      <c r="G132" s="727"/>
    </row>
    <row r="133" spans="7:7" ht="22.5" customHeight="1" x14ac:dyDescent="0.3">
      <c r="G133" s="727"/>
    </row>
    <row r="134" spans="7:7" ht="22.5" customHeight="1" x14ac:dyDescent="0.3">
      <c r="G134" s="727"/>
    </row>
    <row r="135" spans="7:7" ht="22.5" customHeight="1" x14ac:dyDescent="0.3">
      <c r="G135" s="727"/>
    </row>
    <row r="136" spans="7:7" ht="22.5" customHeight="1" x14ac:dyDescent="0.3">
      <c r="G136" s="727"/>
    </row>
    <row r="137" spans="7:7" ht="22.5" customHeight="1" x14ac:dyDescent="0.3">
      <c r="G137" s="727"/>
    </row>
    <row r="138" spans="7:7" ht="22.5" customHeight="1" x14ac:dyDescent="0.3">
      <c r="G138" s="727"/>
    </row>
    <row r="139" spans="7:7" ht="22.5" customHeight="1" x14ac:dyDescent="0.3">
      <c r="G139" s="727"/>
    </row>
    <row r="140" spans="7:7" ht="22.5" customHeight="1" x14ac:dyDescent="0.3">
      <c r="G140" s="727"/>
    </row>
    <row r="141" spans="7:7" ht="22.5" customHeight="1" x14ac:dyDescent="0.3">
      <c r="G141" s="727"/>
    </row>
    <row r="142" spans="7:7" ht="22.5" customHeight="1" x14ac:dyDescent="0.3">
      <c r="G142" s="727"/>
    </row>
    <row r="143" spans="7:7" ht="22.5" customHeight="1" x14ac:dyDescent="0.3">
      <c r="G143" s="727"/>
    </row>
    <row r="144" spans="7:7" ht="22.5" customHeight="1" x14ac:dyDescent="0.3">
      <c r="G144" s="727"/>
    </row>
    <row r="145" spans="7:7" ht="22.5" customHeight="1" x14ac:dyDescent="0.3">
      <c r="G145" s="727"/>
    </row>
    <row r="146" spans="7:7" ht="22.5" customHeight="1" x14ac:dyDescent="0.3">
      <c r="G146" s="727"/>
    </row>
    <row r="147" spans="7:7" ht="22.5" customHeight="1" x14ac:dyDescent="0.3">
      <c r="G147" s="727"/>
    </row>
    <row r="148" spans="7:7" ht="22.5" customHeight="1" x14ac:dyDescent="0.3">
      <c r="G148" s="727"/>
    </row>
    <row r="149" spans="7:7" ht="22.5" customHeight="1" x14ac:dyDescent="0.3">
      <c r="G149" s="727"/>
    </row>
    <row r="150" spans="7:7" ht="22.5" customHeight="1" x14ac:dyDescent="0.3">
      <c r="G150" s="727"/>
    </row>
    <row r="151" spans="7:7" ht="22.5" customHeight="1" x14ac:dyDescent="0.3">
      <c r="G151" s="727"/>
    </row>
    <row r="152" spans="7:7" ht="22.5" customHeight="1" x14ac:dyDescent="0.3">
      <c r="G152" s="727"/>
    </row>
    <row r="153" spans="7:7" ht="22.5" customHeight="1" x14ac:dyDescent="0.3">
      <c r="G153" s="727"/>
    </row>
    <row r="154" spans="7:7" ht="22.5" customHeight="1" x14ac:dyDescent="0.3">
      <c r="G154" s="727"/>
    </row>
    <row r="155" spans="7:7" ht="22.5" customHeight="1" x14ac:dyDescent="0.3">
      <c r="G155" s="727"/>
    </row>
    <row r="156" spans="7:7" ht="22.5" customHeight="1" x14ac:dyDescent="0.3">
      <c r="G156" s="727"/>
    </row>
    <row r="157" spans="7:7" ht="22.5" customHeight="1" x14ac:dyDescent="0.3">
      <c r="G157" s="727"/>
    </row>
    <row r="158" spans="7:7" ht="22.5" customHeight="1" x14ac:dyDescent="0.3">
      <c r="G158" s="727"/>
    </row>
    <row r="159" spans="7:7" ht="22.5" customHeight="1" x14ac:dyDescent="0.3">
      <c r="G159" s="727"/>
    </row>
    <row r="160" spans="7:7" ht="22.5" customHeight="1" x14ac:dyDescent="0.3">
      <c r="G160" s="727"/>
    </row>
    <row r="161" spans="7:7" ht="22.5" customHeight="1" x14ac:dyDescent="0.3">
      <c r="G161" s="727"/>
    </row>
    <row r="162" spans="7:7" ht="22.5" customHeight="1" x14ac:dyDescent="0.3">
      <c r="G162" s="727"/>
    </row>
  </sheetData>
  <sheetProtection password="E805" sheet="1" objects="1" scenarios="1" selectLockedCells="1"/>
  <mergeCells count="253">
    <mergeCell ref="AP69:BD69"/>
    <mergeCell ref="AP70:BD70"/>
    <mergeCell ref="AC27:AD27"/>
    <mergeCell ref="AE27:AF27"/>
    <mergeCell ref="AG27:AH27"/>
    <mergeCell ref="AY43:BA43"/>
    <mergeCell ref="BB43:BD43"/>
    <mergeCell ref="AP47:AR47"/>
    <mergeCell ref="AS47:AU47"/>
    <mergeCell ref="AV47:AX47"/>
    <mergeCell ref="AY47:BA47"/>
    <mergeCell ref="BB47:BD47"/>
    <mergeCell ref="AS48:AU48"/>
    <mergeCell ref="AV48:AX48"/>
    <mergeCell ref="AY48:BA48"/>
    <mergeCell ref="BB48:BD48"/>
    <mergeCell ref="AS67:AU67"/>
    <mergeCell ref="AV67:AX67"/>
    <mergeCell ref="AY67:BA67"/>
    <mergeCell ref="BB67:BD67"/>
    <mergeCell ref="AP38:AR38"/>
    <mergeCell ref="AP42:BD42"/>
    <mergeCell ref="AP43:AR43"/>
    <mergeCell ref="AS43:AU43"/>
    <mergeCell ref="AP3:AR3"/>
    <mergeCell ref="AU3:AX3"/>
    <mergeCell ref="BA3:BD3"/>
    <mergeCell ref="AU4:AZ4"/>
    <mergeCell ref="AP5:AR5"/>
    <mergeCell ref="BA5:BD5"/>
    <mergeCell ref="AP6:AS6"/>
    <mergeCell ref="AX6:AZ6"/>
    <mergeCell ref="BA6:BD6"/>
    <mergeCell ref="AP7:AU7"/>
    <mergeCell ref="AT8:AU8"/>
    <mergeCell ref="AY8:AZ8"/>
    <mergeCell ref="BC8:BD8"/>
    <mergeCell ref="AP10:AT10"/>
    <mergeCell ref="AV10:BB10"/>
    <mergeCell ref="AP12:BD12"/>
    <mergeCell ref="AP17:AR17"/>
    <mergeCell ref="AP18:AR18"/>
    <mergeCell ref="AP66:AR66"/>
    <mergeCell ref="AS66:AU66"/>
    <mergeCell ref="AV66:AX66"/>
    <mergeCell ref="AY66:BA66"/>
    <mergeCell ref="BB66:BD66"/>
    <mergeCell ref="AP51:BD51"/>
    <mergeCell ref="AP56:AR56"/>
    <mergeCell ref="AP57:AR57"/>
    <mergeCell ref="AP61:BD61"/>
    <mergeCell ref="AP62:AR62"/>
    <mergeCell ref="AS62:AU62"/>
    <mergeCell ref="AV62:AX62"/>
    <mergeCell ref="AY62:BA62"/>
    <mergeCell ref="BB62:BD62"/>
    <mergeCell ref="M51:O51"/>
    <mergeCell ref="AI60:AK60"/>
    <mergeCell ref="M60:P60"/>
    <mergeCell ref="Q60:T60"/>
    <mergeCell ref="U60:X60"/>
    <mergeCell ref="V58:W58"/>
    <mergeCell ref="Z58:AB58"/>
    <mergeCell ref="AC58:AE58"/>
    <mergeCell ref="Z57:AB57"/>
    <mergeCell ref="AC57:AE57"/>
    <mergeCell ref="AF58:AH58"/>
    <mergeCell ref="AF57:AH57"/>
    <mergeCell ref="AI57:AK57"/>
    <mergeCell ref="AG51:AH51"/>
    <mergeCell ref="AI58:AK58"/>
    <mergeCell ref="Z51:AB51"/>
    <mergeCell ref="Z59:AB59"/>
    <mergeCell ref="Z60:AB60"/>
    <mergeCell ref="AC59:AE59"/>
    <mergeCell ref="AC60:AE60"/>
    <mergeCell ref="V51:X51"/>
    <mergeCell ref="AF59:AH59"/>
    <mergeCell ref="AF60:AH60"/>
    <mergeCell ref="BS12:BU12"/>
    <mergeCell ref="BJ30:BL30"/>
    <mergeCell ref="BG30:BI30"/>
    <mergeCell ref="AL43:AN43"/>
    <mergeCell ref="AI43:AK43"/>
    <mergeCell ref="AG50:AH50"/>
    <mergeCell ref="AC19:AF19"/>
    <mergeCell ref="AG19:AJ19"/>
    <mergeCell ref="AK19:AN19"/>
    <mergeCell ref="AG20:AH20"/>
    <mergeCell ref="AK20:AL20"/>
    <mergeCell ref="AG12:AH12"/>
    <mergeCell ref="AK12:AL12"/>
    <mergeCell ref="AC18:AF18"/>
    <mergeCell ref="AG18:AJ18"/>
    <mergeCell ref="AK18:AN18"/>
    <mergeCell ref="BS16:BU16"/>
    <mergeCell ref="AC12:AD12"/>
    <mergeCell ref="AP24:AR24"/>
    <mergeCell ref="AS24:AU24"/>
    <mergeCell ref="AV24:AX24"/>
    <mergeCell ref="AS29:AU29"/>
    <mergeCell ref="AV29:AX29"/>
    <mergeCell ref="AY29:BA29"/>
    <mergeCell ref="AL58:AN58"/>
    <mergeCell ref="AL57:AN57"/>
    <mergeCell ref="AL54:AN54"/>
    <mergeCell ref="AP23:BD23"/>
    <mergeCell ref="V30:X30"/>
    <mergeCell ref="V49:X49"/>
    <mergeCell ref="AF43:AH43"/>
    <mergeCell ref="AI42:AK42"/>
    <mergeCell ref="AL42:AN42"/>
    <mergeCell ref="Z43:AB43"/>
    <mergeCell ref="AC43:AE43"/>
    <mergeCell ref="AC42:AE42"/>
    <mergeCell ref="V42:X42"/>
    <mergeCell ref="BB29:BD29"/>
    <mergeCell ref="AP32:BD32"/>
    <mergeCell ref="AP37:AR37"/>
    <mergeCell ref="A1:C1"/>
    <mergeCell ref="J5:X5"/>
    <mergeCell ref="J6:L6"/>
    <mergeCell ref="A3:B3"/>
    <mergeCell ref="A4:B4"/>
    <mergeCell ref="S6:U6"/>
    <mergeCell ref="V10:X10"/>
    <mergeCell ref="M6:O6"/>
    <mergeCell ref="P6:R6"/>
    <mergeCell ref="V6:X6"/>
    <mergeCell ref="S10:U10"/>
    <mergeCell ref="S13:X13"/>
    <mergeCell ref="M14:O14"/>
    <mergeCell ref="P14:R14"/>
    <mergeCell ref="J22:L22"/>
    <mergeCell ref="M19:O19"/>
    <mergeCell ref="J26:L26"/>
    <mergeCell ref="P19:R19"/>
    <mergeCell ref="V14:X14"/>
    <mergeCell ref="V15:X15"/>
    <mergeCell ref="J21:X21"/>
    <mergeCell ref="S22:U22"/>
    <mergeCell ref="V26:X26"/>
    <mergeCell ref="V23:X23"/>
    <mergeCell ref="S23:U23"/>
    <mergeCell ref="V22:X22"/>
    <mergeCell ref="M26:O26"/>
    <mergeCell ref="P26:R26"/>
    <mergeCell ref="S26:U26"/>
    <mergeCell ref="M22:O22"/>
    <mergeCell ref="P22:R22"/>
    <mergeCell ref="Z19:AB19"/>
    <mergeCell ref="Z20:AA20"/>
    <mergeCell ref="J19:L19"/>
    <mergeCell ref="J18:L18"/>
    <mergeCell ref="J14:L14"/>
    <mergeCell ref="M18:O18"/>
    <mergeCell ref="P18:R18"/>
    <mergeCell ref="S18:U18"/>
    <mergeCell ref="V18:X18"/>
    <mergeCell ref="V19:X19"/>
    <mergeCell ref="S19:U19"/>
    <mergeCell ref="S15:U15"/>
    <mergeCell ref="S14:U14"/>
    <mergeCell ref="Z11:AB11"/>
    <mergeCell ref="Z12:AA12"/>
    <mergeCell ref="Z18:AB18"/>
    <mergeCell ref="Z27:AB27"/>
    <mergeCell ref="J60:L60"/>
    <mergeCell ref="S58:T58"/>
    <mergeCell ref="M58:N58"/>
    <mergeCell ref="P58:Q58"/>
    <mergeCell ref="J58:K58"/>
    <mergeCell ref="J45:X45"/>
    <mergeCell ref="M30:O30"/>
    <mergeCell ref="J51:L51"/>
    <mergeCell ref="J38:L38"/>
    <mergeCell ref="M38:O38"/>
    <mergeCell ref="J46:L46"/>
    <mergeCell ref="M46:O46"/>
    <mergeCell ref="P46:R46"/>
    <mergeCell ref="S46:U46"/>
    <mergeCell ref="V46:X46"/>
    <mergeCell ref="V38:X38"/>
    <mergeCell ref="M42:O42"/>
    <mergeCell ref="P42:R42"/>
    <mergeCell ref="J13:R13"/>
    <mergeCell ref="S30:U30"/>
    <mergeCell ref="BP7:BR7"/>
    <mergeCell ref="BJ25:BL25"/>
    <mergeCell ref="Z28:AA28"/>
    <mergeCell ref="AC36:AD36"/>
    <mergeCell ref="AF36:AG36"/>
    <mergeCell ref="Z26:AB26"/>
    <mergeCell ref="Z10:AB10"/>
    <mergeCell ref="AC20:AD20"/>
    <mergeCell ref="AL31:AN31"/>
    <mergeCell ref="Z36:AA36"/>
    <mergeCell ref="AC11:AF11"/>
    <mergeCell ref="AG11:AJ11"/>
    <mergeCell ref="AK11:AN11"/>
    <mergeCell ref="AC10:AF10"/>
    <mergeCell ref="AG10:AJ10"/>
    <mergeCell ref="AK10:AN10"/>
    <mergeCell ref="AY24:BA24"/>
    <mergeCell ref="BB24:BD24"/>
    <mergeCell ref="AP28:AR28"/>
    <mergeCell ref="AS28:AU28"/>
    <mergeCell ref="AV28:AX28"/>
    <mergeCell ref="AY28:BA28"/>
    <mergeCell ref="BB28:BD28"/>
    <mergeCell ref="AL34:AN34"/>
    <mergeCell ref="J35:L35"/>
    <mergeCell ref="M27:O27"/>
    <mergeCell ref="J27:L27"/>
    <mergeCell ref="P34:R34"/>
    <mergeCell ref="P30:R30"/>
    <mergeCell ref="V27:X27"/>
    <mergeCell ref="S34:U34"/>
    <mergeCell ref="V35:X35"/>
    <mergeCell ref="V34:X34"/>
    <mergeCell ref="J29:X29"/>
    <mergeCell ref="J30:L30"/>
    <mergeCell ref="P27:R27"/>
    <mergeCell ref="J34:L34"/>
    <mergeCell ref="M34:O34"/>
    <mergeCell ref="M35:O35"/>
    <mergeCell ref="P35:R35"/>
    <mergeCell ref="S35:U35"/>
    <mergeCell ref="S27:U27"/>
    <mergeCell ref="O50:P50"/>
    <mergeCell ref="Q50:T50"/>
    <mergeCell ref="U50:X50"/>
    <mergeCell ref="M49:O49"/>
    <mergeCell ref="S49:U49"/>
    <mergeCell ref="J37:X37"/>
    <mergeCell ref="M43:O43"/>
    <mergeCell ref="P43:R43"/>
    <mergeCell ref="BS49:BU49"/>
    <mergeCell ref="BP49:BR49"/>
    <mergeCell ref="BS39:BU39"/>
    <mergeCell ref="AF42:AH42"/>
    <mergeCell ref="BP39:BR39"/>
    <mergeCell ref="S43:U43"/>
    <mergeCell ref="V43:X43"/>
    <mergeCell ref="Z42:AB42"/>
    <mergeCell ref="P49:R49"/>
    <mergeCell ref="P38:R38"/>
    <mergeCell ref="S38:U38"/>
    <mergeCell ref="J43:L43"/>
    <mergeCell ref="J42:L42"/>
    <mergeCell ref="S42:U42"/>
    <mergeCell ref="S48:T48"/>
    <mergeCell ref="AV43:AX43"/>
  </mergeCells>
  <phoneticPr fontId="2" type="noConversion"/>
  <conditionalFormatting sqref="BU13 BR13 X28 BU50 BO50 BI50 BL50 BR22 BI40 BY31 BI13 G4:H5 AN44 BO22 BL22 BI22 BY13 BU22 BO13 BL13 BJ31 X20 AE28 AK36:AL36 AH36 AH28:AN28 AE36 AB36 AB28 AN12 AK12 AE12 AH12 AB12 R20 BL31 BU31 BR31 BO31 BO36 BO40 BL40 BU40 U28 U20 BR40 AE65:AE69 AK52 AE52 AB52 AK44 AH44 AE44 AB44 L20 X24 O20 X12 L12 U12 R12 O12 G7:G162 H7:H164 I15 X44 U44 O44 L44 I17 I20 X36 U36 I22 I25 U52 U48 I28 I30 I33 I54 I57 I59 I63 I66 I70 I73 I76 R52 L52 O36 L36 I78 I80 I82 I84 I86 I90:I92 X52 I122 R44 U24 R28 O28 L28 AN61 AK61 AB61 BR50">
    <cfRule type="cellIs" dxfId="3" priority="4" stopIfTrue="1" operator="lessThan">
      <formula>0</formula>
    </cfRule>
  </conditionalFormatting>
  <conditionalFormatting sqref="AN20 AK20 AE20 AH20 AB20">
    <cfRule type="cellIs" dxfId="2" priority="3" stopIfTrue="1" operator="lessThan">
      <formula>0</formula>
    </cfRule>
  </conditionalFormatting>
  <conditionalFormatting sqref="AE61">
    <cfRule type="cellIs" dxfId="1" priority="2" stopIfTrue="1" operator="lessThan">
      <formula>0</formula>
    </cfRule>
  </conditionalFormatting>
  <conditionalFormatting sqref="AH61">
    <cfRule type="cellIs" dxfId="0" priority="1" stopIfTrue="1" operator="lessThan">
      <formula>0</formula>
    </cfRule>
  </conditionalFormatting>
  <hyperlinks>
    <hyperlink ref="BA3" r:id="rId1" xr:uid="{00000000-0004-0000-0900-000000000000}"/>
    <hyperlink ref="BA5" r:id="rId2" xr:uid="{00000000-0004-0000-0900-000001000000}"/>
  </hyperlinks>
  <pageMargins left="0.17" right="0.14000000000000001" top="0.04" bottom="0.5" header="7.0000000000000007E-2" footer="0.5"/>
  <pageSetup paperSize="9" orientation="portrait" horizontalDpi="300" verticalDpi="300"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27"/>
    <pageSetUpPr fitToPage="1"/>
  </sheetPr>
  <dimension ref="A3:P2126"/>
  <sheetViews>
    <sheetView zoomScale="60" zoomScaleNormal="60" zoomScalePageLayoutView="44" workbookViewId="0">
      <selection activeCell="AJ25" sqref="AJ25"/>
    </sheetView>
  </sheetViews>
  <sheetFormatPr defaultColWidth="9.140625" defaultRowHeight="12.75" x14ac:dyDescent="0.2"/>
  <cols>
    <col min="1" max="1" width="3" style="1" customWidth="1"/>
    <col min="2" max="5" width="12.28515625" style="1" customWidth="1"/>
    <col min="6" max="6" width="11.85546875" style="1" customWidth="1"/>
    <col min="7" max="7" width="12.140625" style="1" customWidth="1"/>
    <col min="8" max="8" width="14.28515625" style="1" customWidth="1"/>
    <col min="9" max="9" width="10" style="1" customWidth="1"/>
    <col min="10" max="10" width="12.140625" style="1" customWidth="1"/>
    <col min="11" max="11" width="14.28515625" style="1" customWidth="1"/>
    <col min="12" max="12" width="10.7109375" style="1" customWidth="1"/>
    <col min="13" max="16" width="12.140625" style="1" customWidth="1"/>
    <col min="17" max="17" width="3.42578125" style="1" customWidth="1"/>
    <col min="18" max="16384" width="9.140625" style="1"/>
  </cols>
  <sheetData>
    <row r="3" spans="2:16" s="145" customFormat="1" ht="24" customHeight="1" x14ac:dyDescent="0.35">
      <c r="B3" s="799"/>
      <c r="C3" s="800"/>
      <c r="D3" s="800"/>
      <c r="E3" s="77"/>
      <c r="F3" s="78"/>
      <c r="G3" s="801"/>
      <c r="H3" s="801"/>
      <c r="I3" s="801"/>
      <c r="J3" s="801"/>
      <c r="K3" s="79"/>
      <c r="L3" s="80"/>
      <c r="M3" s="1046" t="s">
        <v>604</v>
      </c>
      <c r="N3" s="1047"/>
      <c r="O3" s="1047"/>
      <c r="P3" s="1048"/>
    </row>
    <row r="4" spans="2:16" s="145" customFormat="1" ht="27.75" customHeight="1" x14ac:dyDescent="0.3">
      <c r="B4" s="81"/>
      <c r="C4" s="140"/>
      <c r="D4" s="140"/>
      <c r="F4" s="144"/>
      <c r="G4" s="802"/>
      <c r="H4" s="802"/>
      <c r="I4" s="802"/>
      <c r="J4" s="802"/>
      <c r="K4" s="802"/>
      <c r="L4" s="802"/>
      <c r="M4" s="158"/>
      <c r="N4" s="158"/>
      <c r="O4" s="158"/>
      <c r="P4" s="82" t="s">
        <v>602</v>
      </c>
    </row>
    <row r="5" spans="2:16" s="145" customFormat="1" ht="21.75" customHeight="1" x14ac:dyDescent="0.3">
      <c r="B5" s="803"/>
      <c r="C5" s="804"/>
      <c r="D5" s="804"/>
      <c r="E5" s="43"/>
      <c r="F5" s="22"/>
      <c r="G5" s="7"/>
      <c r="H5" s="19"/>
      <c r="I5" s="3"/>
      <c r="J5" s="146"/>
      <c r="K5" s="3"/>
      <c r="L5" s="3"/>
      <c r="M5" s="1043" t="s">
        <v>603</v>
      </c>
      <c r="N5" s="1044"/>
      <c r="O5" s="1044"/>
      <c r="P5" s="1045"/>
    </row>
    <row r="6" spans="2:16" s="145" customFormat="1" ht="26.25" customHeight="1" x14ac:dyDescent="0.35">
      <c r="B6" s="811"/>
      <c r="C6" s="812"/>
      <c r="D6" s="812"/>
      <c r="E6" s="812"/>
      <c r="F6" s="44"/>
      <c r="G6" s="26"/>
      <c r="H6" s="27"/>
      <c r="I6" s="83"/>
      <c r="J6" s="815"/>
      <c r="K6" s="816"/>
      <c r="L6" s="816"/>
      <c r="M6" s="835"/>
      <c r="N6" s="835"/>
      <c r="O6" s="835"/>
      <c r="P6" s="836"/>
    </row>
    <row r="7" spans="2:16" s="145" customFormat="1" ht="24.75" customHeight="1" x14ac:dyDescent="0.2">
      <c r="B7" s="817" t="s">
        <v>352</v>
      </c>
      <c r="C7" s="818"/>
      <c r="D7" s="818"/>
      <c r="E7" s="818"/>
      <c r="F7" s="818"/>
      <c r="G7" s="818"/>
      <c r="H7" s="84"/>
      <c r="I7" s="28"/>
      <c r="J7" s="137"/>
      <c r="K7" s="85"/>
      <c r="L7" s="85"/>
      <c r="M7" s="317"/>
      <c r="N7" s="317"/>
      <c r="O7" s="317"/>
      <c r="P7" s="318"/>
    </row>
    <row r="8" spans="2:16" s="145" customFormat="1" ht="17.25" customHeight="1" x14ac:dyDescent="0.3">
      <c r="B8" s="142"/>
      <c r="C8" s="143"/>
      <c r="D8" s="138"/>
      <c r="E8" s="143"/>
      <c r="F8" s="819"/>
      <c r="G8" s="819"/>
      <c r="H8" s="27"/>
      <c r="I8" s="143"/>
      <c r="J8" s="137"/>
      <c r="K8" s="819"/>
      <c r="L8" s="819"/>
      <c r="M8" s="317"/>
      <c r="N8" s="319"/>
      <c r="O8" s="813">
        <v>43410</v>
      </c>
      <c r="P8" s="814"/>
    </row>
    <row r="9" spans="2:16" s="145" customFormat="1" ht="2.25" customHeight="1" x14ac:dyDescent="0.35">
      <c r="B9" s="89"/>
      <c r="C9" s="90"/>
      <c r="D9" s="90"/>
      <c r="E9" s="90"/>
      <c r="F9" s="91"/>
      <c r="G9" s="90"/>
      <c r="H9" s="90"/>
      <c r="I9" s="90"/>
      <c r="J9" s="90"/>
      <c r="K9" s="91"/>
      <c r="L9" s="90"/>
      <c r="M9" s="90"/>
      <c r="N9" s="90"/>
      <c r="O9" s="90"/>
      <c r="P9" s="92"/>
    </row>
    <row r="10" spans="2:16" s="145" customFormat="1" ht="31.5" customHeight="1" thickBot="1" x14ac:dyDescent="0.4">
      <c r="B10" s="808" t="s">
        <v>165</v>
      </c>
      <c r="C10" s="809"/>
      <c r="D10" s="809"/>
      <c r="E10" s="809"/>
      <c r="F10" s="809"/>
      <c r="G10" s="93">
        <f>Скидка!C3/100</f>
        <v>0.25</v>
      </c>
      <c r="H10" s="810" t="s">
        <v>351</v>
      </c>
      <c r="I10" s="810"/>
      <c r="J10" s="810"/>
      <c r="K10" s="810"/>
      <c r="L10" s="810"/>
      <c r="M10" s="810"/>
      <c r="N10" s="810"/>
      <c r="O10" s="833" t="s">
        <v>361</v>
      </c>
      <c r="P10" s="834"/>
    </row>
    <row r="11" spans="2:16" s="145" customFormat="1" ht="4.5" customHeight="1" thickTop="1" thickBot="1" x14ac:dyDescent="0.4">
      <c r="B11" s="96"/>
      <c r="C11" s="97"/>
      <c r="D11" s="97"/>
      <c r="E11" s="97"/>
      <c r="F11" s="97"/>
      <c r="G11" s="98"/>
      <c r="H11" s="99"/>
      <c r="I11" s="99"/>
      <c r="J11" s="99"/>
      <c r="K11" s="99"/>
      <c r="L11" s="99"/>
      <c r="M11" s="99"/>
      <c r="N11" s="99"/>
      <c r="O11" s="100"/>
      <c r="P11" s="101"/>
    </row>
    <row r="12" spans="2:16" ht="23.25" customHeight="1" thickTop="1" x14ac:dyDescent="0.35">
      <c r="B12" s="741" t="s">
        <v>366</v>
      </c>
      <c r="C12" s="742"/>
      <c r="D12" s="742"/>
      <c r="E12" s="742"/>
      <c r="F12" s="742"/>
      <c r="G12" s="742"/>
      <c r="H12" s="742"/>
      <c r="I12" s="742"/>
      <c r="J12" s="742"/>
      <c r="K12" s="742"/>
      <c r="L12" s="742"/>
      <c r="M12" s="742"/>
      <c r="N12" s="742"/>
      <c r="O12" s="742"/>
      <c r="P12" s="743"/>
    </row>
    <row r="13" spans="2:16" ht="19.5" customHeight="1" x14ac:dyDescent="0.25">
      <c r="B13" s="830" t="s">
        <v>497</v>
      </c>
      <c r="C13" s="831"/>
      <c r="D13" s="832"/>
      <c r="E13" s="830" t="s">
        <v>498</v>
      </c>
      <c r="F13" s="831"/>
      <c r="G13" s="832"/>
      <c r="H13" s="830" t="s">
        <v>499</v>
      </c>
      <c r="I13" s="831"/>
      <c r="J13" s="832"/>
      <c r="K13" s="830" t="s">
        <v>500</v>
      </c>
      <c r="L13" s="831"/>
      <c r="M13" s="832"/>
      <c r="N13" s="830" t="s">
        <v>501</v>
      </c>
      <c r="O13" s="831"/>
      <c r="P13" s="832"/>
    </row>
    <row r="14" spans="2:16" ht="17.25" customHeight="1" x14ac:dyDescent="0.25">
      <c r="B14" s="829"/>
      <c r="C14" s="759"/>
      <c r="D14" s="760"/>
      <c r="E14" s="829"/>
      <c r="F14" s="759"/>
      <c r="G14" s="760"/>
      <c r="H14" s="829"/>
      <c r="I14" s="759"/>
      <c r="J14" s="760"/>
      <c r="K14" s="829"/>
      <c r="L14" s="759"/>
      <c r="M14" s="760"/>
      <c r="N14" s="829"/>
      <c r="O14" s="759"/>
      <c r="P14" s="760"/>
    </row>
    <row r="15" spans="2:16" ht="17.25" customHeight="1" x14ac:dyDescent="0.25">
      <c r="B15" s="102"/>
      <c r="C15" s="145"/>
      <c r="D15" s="145"/>
      <c r="E15" s="829"/>
      <c r="F15" s="759"/>
      <c r="G15" s="760"/>
      <c r="H15" s="829"/>
      <c r="I15" s="759"/>
      <c r="J15" s="760"/>
      <c r="K15" s="829"/>
      <c r="L15" s="759"/>
      <c r="M15" s="760"/>
      <c r="N15" s="145"/>
      <c r="O15" s="145"/>
      <c r="P15" s="103"/>
    </row>
    <row r="16" spans="2:16" s="40" customFormat="1" ht="121.5" customHeight="1" x14ac:dyDescent="0.25">
      <c r="B16" s="164"/>
      <c r="C16" s="36"/>
      <c r="D16" s="36"/>
      <c r="E16" s="166"/>
      <c r="F16" s="36"/>
      <c r="G16" s="165"/>
      <c r="H16" s="42"/>
      <c r="I16" s="36"/>
      <c r="J16" s="36"/>
      <c r="K16" s="166"/>
      <c r="L16" s="36"/>
      <c r="M16" s="165"/>
      <c r="N16" s="36"/>
      <c r="O16" s="36"/>
      <c r="P16" s="165"/>
    </row>
    <row r="17" spans="1:16" s="40" customFormat="1" ht="17.25" customHeight="1" x14ac:dyDescent="0.25">
      <c r="B17" s="166"/>
      <c r="C17" s="41"/>
      <c r="D17" s="41"/>
      <c r="E17" s="166"/>
      <c r="F17" s="41"/>
      <c r="G17" s="167"/>
      <c r="H17" s="42"/>
      <c r="I17" s="41"/>
      <c r="J17" s="41"/>
      <c r="K17" s="166"/>
      <c r="L17" s="41"/>
      <c r="M17" s="167"/>
      <c r="N17" s="42"/>
      <c r="O17" s="41"/>
      <c r="P17" s="167"/>
    </row>
    <row r="18" spans="1:16" s="40" customFormat="1" ht="17.25" customHeight="1" x14ac:dyDescent="0.25">
      <c r="B18" s="166"/>
      <c r="C18" s="41"/>
      <c r="D18" s="41"/>
      <c r="E18" s="166"/>
      <c r="F18" s="41"/>
      <c r="G18" s="167"/>
      <c r="H18" s="42"/>
      <c r="I18" s="41"/>
      <c r="J18" s="41"/>
      <c r="K18" s="166"/>
      <c r="L18" s="41"/>
      <c r="M18" s="167"/>
      <c r="N18" s="42"/>
      <c r="O18" s="41"/>
      <c r="P18" s="167"/>
    </row>
    <row r="19" spans="1:16" ht="17.25" customHeight="1" x14ac:dyDescent="0.2">
      <c r="B19" s="218"/>
      <c r="C19" s="214"/>
      <c r="D19" s="214"/>
      <c r="E19" s="747"/>
      <c r="F19" s="748"/>
      <c r="G19" s="749"/>
      <c r="H19" s="748"/>
      <c r="I19" s="748"/>
      <c r="J19" s="748"/>
      <c r="K19" s="747"/>
      <c r="L19" s="748"/>
      <c r="M19" s="749"/>
      <c r="N19" s="748"/>
      <c r="O19" s="748"/>
      <c r="P19" s="749"/>
    </row>
    <row r="20" spans="1:16" ht="18" customHeight="1" thickBot="1" x14ac:dyDescent="0.35">
      <c r="B20" s="125" t="s">
        <v>343</v>
      </c>
      <c r="C20" s="169"/>
      <c r="D20" s="106">
        <f>'стеллажи,фасады,тумбы'!D20+'стеллажи,фасады,тумбы'!P42</f>
        <v>4926.8249999999998</v>
      </c>
      <c r="E20" s="125" t="s">
        <v>343</v>
      </c>
      <c r="F20" s="169"/>
      <c r="G20" s="105">
        <f>'стеллажи,фасады,тумбы'!D20+'стеллажи,фасады,тумбы'!P42*2</f>
        <v>6010.2</v>
      </c>
      <c r="H20" s="125" t="s">
        <v>600</v>
      </c>
      <c r="I20" s="169"/>
      <c r="J20" s="106">
        <f>'стеллажи,фасады,тумбы'!D20+'стеллажи,фасады,тумбы'!M51+'стеллажи,фасады,тумбы'!P42</f>
        <v>7630.2</v>
      </c>
      <c r="K20" s="125" t="s">
        <v>343</v>
      </c>
      <c r="L20" s="169"/>
      <c r="M20" s="105">
        <f>'стеллажи,фасады,тумбы'!D20+'стеллажи,фасады,тумбы'!M42+'стеллажи,фасады,тумбы'!P42</f>
        <v>6337.2374999999993</v>
      </c>
      <c r="N20" s="125" t="s">
        <v>343</v>
      </c>
      <c r="O20" s="169"/>
      <c r="P20" s="170">
        <f>'стеллажи,фасады,тумбы'!D20+'стеллажи,фасады,тумбы'!J42</f>
        <v>6042.6</v>
      </c>
    </row>
    <row r="21" spans="1:16" ht="23.25" customHeight="1" thickTop="1" x14ac:dyDescent="0.35">
      <c r="A21" s="2"/>
      <c r="B21" s="741" t="s">
        <v>365</v>
      </c>
      <c r="C21" s="742"/>
      <c r="D21" s="742"/>
      <c r="E21" s="742"/>
      <c r="F21" s="742"/>
      <c r="G21" s="742"/>
      <c r="H21" s="742"/>
      <c r="I21" s="742"/>
      <c r="J21" s="743"/>
      <c r="K21" s="741" t="s">
        <v>366</v>
      </c>
      <c r="L21" s="742"/>
      <c r="M21" s="742"/>
      <c r="N21" s="742"/>
      <c r="O21" s="742"/>
      <c r="P21" s="743"/>
    </row>
    <row r="22" spans="1:16" ht="19.5" customHeight="1" x14ac:dyDescent="0.25">
      <c r="B22" s="830" t="s">
        <v>502</v>
      </c>
      <c r="C22" s="792"/>
      <c r="D22" s="793"/>
      <c r="E22" s="830" t="s">
        <v>503</v>
      </c>
      <c r="F22" s="792"/>
      <c r="G22" s="793"/>
      <c r="H22" s="830" t="s">
        <v>504</v>
      </c>
      <c r="I22" s="792"/>
      <c r="J22" s="793"/>
      <c r="K22" s="830" t="s">
        <v>505</v>
      </c>
      <c r="L22" s="792"/>
      <c r="M22" s="793"/>
      <c r="N22" s="830" t="s">
        <v>506</v>
      </c>
      <c r="O22" s="792"/>
      <c r="P22" s="793"/>
    </row>
    <row r="23" spans="1:16" ht="27" customHeight="1" x14ac:dyDescent="0.25">
      <c r="B23" s="829"/>
      <c r="C23" s="759"/>
      <c r="D23" s="760"/>
      <c r="E23" s="829"/>
      <c r="F23" s="759"/>
      <c r="G23" s="760"/>
      <c r="H23" s="829"/>
      <c r="I23" s="759"/>
      <c r="J23" s="760"/>
      <c r="K23" s="829"/>
      <c r="L23" s="759"/>
      <c r="M23" s="760"/>
      <c r="N23" s="829"/>
      <c r="O23" s="759"/>
      <c r="P23" s="760"/>
    </row>
    <row r="24" spans="1:16" ht="17.25" customHeight="1" x14ac:dyDescent="0.2">
      <c r="B24" s="102"/>
      <c r="C24" s="145"/>
      <c r="D24" s="145"/>
      <c r="E24" s="172"/>
      <c r="F24" s="145"/>
      <c r="G24" s="173"/>
      <c r="H24" s="145"/>
      <c r="I24" s="145"/>
      <c r="J24" s="145"/>
      <c r="K24" s="172"/>
      <c r="L24" s="145"/>
      <c r="M24" s="173"/>
      <c r="N24" s="145"/>
      <c r="O24" s="145"/>
      <c r="P24" s="103"/>
    </row>
    <row r="25" spans="1:16" s="40" customFormat="1" ht="100.5" customHeight="1" x14ac:dyDescent="0.25">
      <c r="B25" s="166"/>
      <c r="C25" s="36"/>
      <c r="D25" s="36"/>
      <c r="E25" s="538" t="s">
        <v>581</v>
      </c>
      <c r="F25" s="36"/>
      <c r="G25" s="175"/>
      <c r="H25" s="42"/>
      <c r="I25" s="36"/>
      <c r="J25" s="36"/>
      <c r="K25" s="174"/>
      <c r="L25" s="36"/>
      <c r="M25" s="175"/>
      <c r="N25" s="34"/>
      <c r="O25" s="145"/>
      <c r="P25" s="103"/>
    </row>
    <row r="26" spans="1:16" s="40" customFormat="1" ht="16.5" customHeight="1" x14ac:dyDescent="0.25">
      <c r="B26" s="166"/>
      <c r="C26" s="41"/>
      <c r="D26" s="41"/>
      <c r="E26" s="174"/>
      <c r="F26" s="41"/>
      <c r="G26" s="176"/>
      <c r="H26" s="42"/>
      <c r="I26" s="41"/>
      <c r="J26" s="41"/>
      <c r="K26" s="174"/>
      <c r="L26" s="41"/>
      <c r="M26" s="176"/>
      <c r="N26" s="42"/>
      <c r="O26" s="41"/>
      <c r="P26" s="167"/>
    </row>
    <row r="27" spans="1:16" s="36" customFormat="1" ht="17.25" customHeight="1" x14ac:dyDescent="0.25">
      <c r="A27" s="40"/>
      <c r="B27" s="166"/>
      <c r="C27" s="41"/>
      <c r="D27" s="41"/>
      <c r="E27" s="174"/>
      <c r="F27" s="41"/>
      <c r="G27" s="176"/>
      <c r="H27" s="42"/>
      <c r="I27" s="41"/>
      <c r="J27" s="41"/>
      <c r="K27" s="174"/>
      <c r="L27" s="41"/>
      <c r="M27" s="176"/>
      <c r="N27" s="42"/>
      <c r="O27" s="41"/>
      <c r="P27" s="167"/>
    </row>
    <row r="28" spans="1:16" ht="17.25" customHeight="1" x14ac:dyDescent="0.2">
      <c r="B28" s="747"/>
      <c r="C28" s="748"/>
      <c r="D28" s="748"/>
      <c r="E28" s="837"/>
      <c r="F28" s="748"/>
      <c r="G28" s="838"/>
      <c r="H28" s="748"/>
      <c r="I28" s="748"/>
      <c r="J28" s="748"/>
      <c r="K28" s="837"/>
      <c r="L28" s="748"/>
      <c r="M28" s="838"/>
      <c r="N28" s="748"/>
      <c r="O28" s="748"/>
      <c r="P28" s="749"/>
    </row>
    <row r="29" spans="1:16" ht="18" customHeight="1" thickBot="1" x14ac:dyDescent="0.35">
      <c r="B29" s="232" t="s">
        <v>341</v>
      </c>
      <c r="C29" s="169"/>
      <c r="D29" s="106">
        <f>'стеллажи,фасады,тумбы'!D32+'стеллажи,фасады,тумбы'!J42</f>
        <v>6211.6875</v>
      </c>
      <c r="E29" s="233" t="s">
        <v>342</v>
      </c>
      <c r="F29" s="169"/>
      <c r="G29" s="177">
        <f>'стеллажи,фасады,тумбы'!G32+'стеллажи,фасады,тумбы'!D51</f>
        <v>5098.95</v>
      </c>
      <c r="H29" s="125" t="s">
        <v>343</v>
      </c>
      <c r="I29" s="169"/>
      <c r="J29" s="106">
        <f>'стеллажи,фасады,тумбы'!J32+'стеллажи,фасады,тумбы'!J42</f>
        <v>5461.4250000000002</v>
      </c>
      <c r="K29" s="125" t="s">
        <v>344</v>
      </c>
      <c r="L29" s="169"/>
      <c r="M29" s="177">
        <f>'стеллажи,фасады,тумбы'!G20+'стеллажи,фасады,тумбы'!M42</f>
        <v>4060.125</v>
      </c>
      <c r="N29" s="125" t="s">
        <v>344</v>
      </c>
      <c r="O29" s="169"/>
      <c r="P29" s="105">
        <f>'стеллажи,фасады,тумбы'!G20+'стеллажи,фасады,тумбы'!P42</f>
        <v>3733.0875000000001</v>
      </c>
    </row>
    <row r="30" spans="1:16" ht="23.25" customHeight="1" thickTop="1" x14ac:dyDescent="0.35">
      <c r="B30" s="741" t="s">
        <v>152</v>
      </c>
      <c r="C30" s="742"/>
      <c r="D30" s="742"/>
      <c r="E30" s="742"/>
      <c r="F30" s="742"/>
      <c r="G30" s="742"/>
      <c r="H30" s="742"/>
      <c r="I30" s="741" t="s">
        <v>370</v>
      </c>
      <c r="J30" s="742"/>
      <c r="K30" s="742"/>
      <c r="L30" s="742"/>
      <c r="M30" s="742"/>
      <c r="N30" s="742"/>
      <c r="O30" s="742"/>
      <c r="P30" s="743"/>
    </row>
    <row r="31" spans="1:16" ht="19.5" customHeight="1" x14ac:dyDescent="0.25">
      <c r="B31" s="830" t="s">
        <v>507</v>
      </c>
      <c r="C31" s="792"/>
      <c r="D31" s="793"/>
      <c r="E31" s="830" t="s">
        <v>508</v>
      </c>
      <c r="F31" s="831"/>
      <c r="G31" s="831"/>
      <c r="H31" s="832"/>
      <c r="I31" s="830" t="s">
        <v>509</v>
      </c>
      <c r="J31" s="831"/>
      <c r="K31" s="831"/>
      <c r="L31" s="832"/>
      <c r="M31" s="839" t="s">
        <v>510</v>
      </c>
      <c r="N31" s="840"/>
      <c r="O31" s="840"/>
      <c r="P31" s="841"/>
    </row>
    <row r="32" spans="1:16" ht="17.25" customHeight="1" x14ac:dyDescent="0.25">
      <c r="B32" s="829"/>
      <c r="C32" s="759"/>
      <c r="D32" s="760"/>
      <c r="E32" s="829"/>
      <c r="F32" s="759"/>
      <c r="G32" s="759"/>
      <c r="H32" s="103"/>
      <c r="I32" s="829"/>
      <c r="J32" s="759"/>
      <c r="K32" s="759"/>
      <c r="L32" s="145"/>
      <c r="M32" s="736" t="s">
        <v>589</v>
      </c>
      <c r="N32" s="737"/>
      <c r="O32" s="737"/>
      <c r="P32" s="344"/>
    </row>
    <row r="33" spans="2:16" ht="17.25" customHeight="1" x14ac:dyDescent="0.2">
      <c r="B33" s="102"/>
      <c r="C33" s="145"/>
      <c r="D33" s="145"/>
      <c r="E33" s="102"/>
      <c r="F33" s="145"/>
      <c r="G33" s="145"/>
      <c r="H33" s="103"/>
      <c r="I33" s="145"/>
      <c r="J33" s="145"/>
      <c r="K33" s="145"/>
      <c r="L33" s="145"/>
      <c r="M33" s="343"/>
      <c r="N33" s="737"/>
      <c r="O33" s="737"/>
      <c r="P33" s="738"/>
    </row>
    <row r="34" spans="2:16" ht="60.75" customHeight="1" x14ac:dyDescent="0.25">
      <c r="B34" s="178"/>
      <c r="C34" s="145"/>
      <c r="D34" s="145"/>
      <c r="E34" s="178"/>
      <c r="F34" s="145"/>
      <c r="G34" s="145"/>
      <c r="H34" s="181"/>
      <c r="I34" s="145"/>
      <c r="J34" s="145"/>
      <c r="K34" s="34"/>
      <c r="L34" s="145"/>
      <c r="M34" s="343"/>
      <c r="N34" s="368"/>
      <c r="O34" s="341"/>
      <c r="P34" s="344"/>
    </row>
    <row r="35" spans="2:16" s="40" customFormat="1" ht="16.5" customHeight="1" x14ac:dyDescent="0.25">
      <c r="B35" s="166"/>
      <c r="C35" s="41"/>
      <c r="D35" s="41"/>
      <c r="E35" s="166"/>
      <c r="F35" s="41"/>
      <c r="G35" s="41"/>
      <c r="H35" s="180"/>
      <c r="I35" s="41"/>
      <c r="J35" s="41"/>
      <c r="K35" s="42"/>
      <c r="L35" s="41"/>
      <c r="M35" s="369"/>
      <c r="N35" s="370"/>
      <c r="O35" s="371"/>
      <c r="P35" s="372"/>
    </row>
    <row r="36" spans="2:16" s="40" customFormat="1" ht="17.25" customHeight="1" x14ac:dyDescent="0.25">
      <c r="B36" s="179"/>
      <c r="C36" s="41"/>
      <c r="D36" s="41"/>
      <c r="E36" s="166"/>
      <c r="F36" s="41"/>
      <c r="G36" s="41"/>
      <c r="H36" s="180"/>
      <c r="I36" s="41"/>
      <c r="J36" s="41"/>
      <c r="K36" s="42"/>
      <c r="L36" s="41"/>
      <c r="M36" s="369"/>
      <c r="N36" s="370"/>
      <c r="O36" s="371"/>
      <c r="P36" s="372"/>
    </row>
    <row r="37" spans="2:16" ht="17.25" customHeight="1" x14ac:dyDescent="0.2">
      <c r="B37" s="747"/>
      <c r="C37" s="748"/>
      <c r="D37" s="748"/>
      <c r="E37" s="747"/>
      <c r="F37" s="748"/>
      <c r="G37" s="748"/>
      <c r="H37" s="749"/>
      <c r="I37" s="748"/>
      <c r="J37" s="748"/>
      <c r="K37" s="748"/>
      <c r="L37" s="748"/>
      <c r="M37" s="795"/>
      <c r="N37" s="750"/>
      <c r="O37" s="750"/>
      <c r="P37" s="781"/>
    </row>
    <row r="38" spans="2:16" ht="18" customHeight="1" thickBot="1" x14ac:dyDescent="0.35">
      <c r="B38" s="125" t="s">
        <v>344</v>
      </c>
      <c r="C38" s="29"/>
      <c r="D38" s="182">
        <f>'стеллажи,фасады,тумбы'!G20+'стеллажи,фасады,тумбы'!M51</f>
        <v>5353.0874999999996</v>
      </c>
      <c r="E38" s="125" t="s">
        <v>345</v>
      </c>
      <c r="F38" s="29"/>
      <c r="G38" s="182"/>
      <c r="H38" s="115">
        <f>'стеллажи,фасады,тумбы'!J20+'стеллажи,фасады,тумбы'!P42</f>
        <v>3197.4749999999999</v>
      </c>
      <c r="I38" s="125" t="s">
        <v>389</v>
      </c>
      <c r="J38" s="182"/>
      <c r="K38" s="145"/>
      <c r="L38" s="182">
        <f>'стеллажи,фасады,тумбы'!M20+'стеллажи,фасады,тумбы'!G42</f>
        <v>1940.9625000000001</v>
      </c>
      <c r="M38" s="367" t="s">
        <v>390</v>
      </c>
      <c r="N38" s="341"/>
      <c r="O38" s="373"/>
      <c r="P38" s="729">
        <f>'стеллажи,фасады,тумбы'!M16+'стеллажи,фасады,тумбы'!G37</f>
        <v>1281.825</v>
      </c>
    </row>
    <row r="39" spans="2:16" ht="22.5" customHeight="1" thickTop="1" x14ac:dyDescent="0.35">
      <c r="B39" s="741" t="s">
        <v>371</v>
      </c>
      <c r="C39" s="742"/>
      <c r="D39" s="742"/>
      <c r="E39" s="742"/>
      <c r="F39" s="742"/>
      <c r="G39" s="742"/>
      <c r="H39" s="742"/>
      <c r="I39" s="742"/>
      <c r="J39" s="742"/>
      <c r="K39" s="742"/>
      <c r="L39" s="742"/>
      <c r="M39" s="742"/>
      <c r="N39" s="742"/>
      <c r="O39" s="742"/>
      <c r="P39" s="743"/>
    </row>
    <row r="40" spans="2:16" ht="19.5" customHeight="1" x14ac:dyDescent="0.25">
      <c r="B40" s="830" t="s">
        <v>511</v>
      </c>
      <c r="C40" s="792"/>
      <c r="D40" s="793"/>
      <c r="E40" s="830" t="s">
        <v>512</v>
      </c>
      <c r="F40" s="831"/>
      <c r="G40" s="831"/>
      <c r="H40" s="832"/>
      <c r="I40" s="830" t="s">
        <v>513</v>
      </c>
      <c r="J40" s="831"/>
      <c r="K40" s="831"/>
      <c r="L40" s="832"/>
      <c r="M40" s="830" t="s">
        <v>514</v>
      </c>
      <c r="N40" s="831"/>
      <c r="O40" s="831"/>
      <c r="P40" s="832"/>
    </row>
    <row r="41" spans="2:16" ht="17.25" customHeight="1" x14ac:dyDescent="0.25">
      <c r="B41" s="829"/>
      <c r="C41" s="759"/>
      <c r="D41" s="759"/>
      <c r="E41" s="829"/>
      <c r="F41" s="759"/>
      <c r="G41" s="759"/>
      <c r="H41" s="103"/>
      <c r="I41" s="829"/>
      <c r="J41" s="759"/>
      <c r="K41" s="759"/>
      <c r="L41" s="184"/>
      <c r="M41" s="829"/>
      <c r="N41" s="759"/>
      <c r="O41" s="759"/>
      <c r="P41" s="103"/>
    </row>
    <row r="42" spans="2:16" ht="17.25" customHeight="1" x14ac:dyDescent="0.25">
      <c r="B42" s="102"/>
      <c r="C42" s="145"/>
      <c r="D42" s="145"/>
      <c r="E42" s="102"/>
      <c r="F42" s="145"/>
      <c r="G42" s="145"/>
      <c r="H42" s="103"/>
      <c r="I42" s="829"/>
      <c r="J42" s="759"/>
      <c r="K42" s="759"/>
      <c r="L42" s="184"/>
      <c r="M42" s="141"/>
      <c r="N42" s="145"/>
      <c r="O42" s="145"/>
      <c r="P42" s="103"/>
    </row>
    <row r="43" spans="2:16" s="40" customFormat="1" ht="122.25" customHeight="1" x14ac:dyDescent="0.25">
      <c r="B43" s="166"/>
      <c r="C43" s="36"/>
      <c r="D43" s="36"/>
      <c r="E43" s="166"/>
      <c r="F43" s="36"/>
      <c r="G43" s="36"/>
      <c r="H43" s="180"/>
      <c r="I43" s="179"/>
      <c r="J43" s="36"/>
      <c r="K43" s="141"/>
      <c r="L43" s="184"/>
      <c r="M43" s="141"/>
      <c r="N43" s="36"/>
      <c r="O43" s="36"/>
      <c r="P43" s="165"/>
    </row>
    <row r="44" spans="2:16" s="40" customFormat="1" ht="17.25" customHeight="1" x14ac:dyDescent="0.25">
      <c r="B44" s="166"/>
      <c r="C44" s="41"/>
      <c r="D44" s="41"/>
      <c r="E44" s="166"/>
      <c r="F44" s="41"/>
      <c r="G44" s="41"/>
      <c r="H44" s="180"/>
      <c r="I44" s="179"/>
      <c r="J44" s="41"/>
      <c r="K44" s="141"/>
      <c r="L44" s="184"/>
      <c r="M44" s="42"/>
      <c r="N44" s="42"/>
      <c r="O44" s="41"/>
      <c r="P44" s="167"/>
    </row>
    <row r="45" spans="2:16" s="40" customFormat="1" ht="17.25" customHeight="1" x14ac:dyDescent="0.25">
      <c r="B45" s="166"/>
      <c r="C45" s="41"/>
      <c r="D45" s="41"/>
      <c r="E45" s="166"/>
      <c r="F45" s="41"/>
      <c r="G45" s="41"/>
      <c r="H45" s="180"/>
      <c r="I45" s="179"/>
      <c r="J45" s="41"/>
      <c r="K45" s="141"/>
      <c r="L45" s="184"/>
      <c r="M45" s="42"/>
      <c r="N45" s="42"/>
      <c r="O45" s="41"/>
      <c r="P45" s="167"/>
    </row>
    <row r="46" spans="2:16" ht="17.25" customHeight="1" x14ac:dyDescent="0.2">
      <c r="B46" s="747"/>
      <c r="C46" s="748"/>
      <c r="D46" s="748"/>
      <c r="E46" s="747"/>
      <c r="F46" s="748"/>
      <c r="G46" s="748"/>
      <c r="H46" s="749"/>
      <c r="I46" s="747"/>
      <c r="J46" s="748"/>
      <c r="K46" s="748"/>
      <c r="L46" s="749"/>
      <c r="M46" s="748"/>
      <c r="N46" s="748"/>
      <c r="O46" s="748"/>
      <c r="P46" s="749"/>
    </row>
    <row r="47" spans="2:16" ht="18" customHeight="1" thickBot="1" x14ac:dyDescent="0.35">
      <c r="B47" s="232" t="s">
        <v>349</v>
      </c>
      <c r="C47" s="29"/>
      <c r="D47" s="182">
        <f>'стеллажи,фасады,тумбы'!M32+'стеллажи,фасады,тумбы'!D51</f>
        <v>4143.1500000000005</v>
      </c>
      <c r="E47" s="232" t="s">
        <v>349</v>
      </c>
      <c r="F47" s="29"/>
      <c r="G47" s="182"/>
      <c r="H47" s="115">
        <f>'стеллажи,фасады,тумбы'!M32+'стеллажи,фасады,тумбы'!J51</f>
        <v>3614.625</v>
      </c>
      <c r="I47" s="232" t="s">
        <v>349</v>
      </c>
      <c r="J47" s="182"/>
      <c r="K47" s="141"/>
      <c r="L47" s="115">
        <f>'стеллажи,фасады,тумбы'!M32+'стеллажи,фасады,тумбы'!P51+'стеллажи,фасады,тумбы'!J51</f>
        <v>5231.5875000000005</v>
      </c>
      <c r="M47" s="232" t="s">
        <v>349</v>
      </c>
      <c r="N47" s="145"/>
      <c r="O47" s="29"/>
      <c r="P47" s="115">
        <f>'стеллажи,фасады,тумбы'!M32+'стеллажи,фасады,тумбы'!P42</f>
        <v>4094.55</v>
      </c>
    </row>
    <row r="48" spans="2:16" ht="23.25" customHeight="1" thickTop="1" x14ac:dyDescent="0.35">
      <c r="B48" s="741" t="s">
        <v>371</v>
      </c>
      <c r="C48" s="742"/>
      <c r="D48" s="742"/>
      <c r="E48" s="742"/>
      <c r="F48" s="742"/>
      <c r="G48" s="742"/>
      <c r="H48" s="742"/>
      <c r="I48" s="742"/>
      <c r="J48" s="742"/>
      <c r="K48" s="742"/>
      <c r="L48" s="742"/>
      <c r="M48" s="741" t="s">
        <v>153</v>
      </c>
      <c r="N48" s="742"/>
      <c r="O48" s="742"/>
      <c r="P48" s="743"/>
    </row>
    <row r="49" spans="1:16" ht="19.5" customHeight="1" x14ac:dyDescent="0.25">
      <c r="B49" s="830" t="s">
        <v>515</v>
      </c>
      <c r="C49" s="792"/>
      <c r="D49" s="793"/>
      <c r="E49" s="830" t="s">
        <v>516</v>
      </c>
      <c r="F49" s="831"/>
      <c r="G49" s="831"/>
      <c r="H49" s="832"/>
      <c r="I49" s="830" t="s">
        <v>517</v>
      </c>
      <c r="J49" s="831"/>
      <c r="K49" s="831"/>
      <c r="L49" s="832"/>
      <c r="M49" s="830" t="s">
        <v>9</v>
      </c>
      <c r="N49" s="831"/>
      <c r="O49" s="831"/>
      <c r="P49" s="832"/>
    </row>
    <row r="50" spans="1:16" ht="17.25" customHeight="1" x14ac:dyDescent="0.2">
      <c r="B50" s="853" t="s">
        <v>592</v>
      </c>
      <c r="C50" s="854"/>
      <c r="D50" s="854"/>
      <c r="E50" s="747" t="s">
        <v>591</v>
      </c>
      <c r="F50" s="748"/>
      <c r="G50" s="748"/>
      <c r="H50" s="103"/>
      <c r="I50" s="853" t="s">
        <v>590</v>
      </c>
      <c r="J50" s="854"/>
      <c r="K50" s="854"/>
      <c r="L50" s="103"/>
      <c r="M50" s="145"/>
      <c r="N50" s="145"/>
      <c r="O50" s="145"/>
      <c r="P50" s="103"/>
    </row>
    <row r="51" spans="1:16" ht="29.25" customHeight="1" x14ac:dyDescent="0.2">
      <c r="B51" s="102"/>
      <c r="C51" s="145"/>
      <c r="D51" s="145"/>
      <c r="E51" s="102"/>
      <c r="F51" s="145"/>
      <c r="G51" s="145"/>
      <c r="H51" s="103"/>
      <c r="I51" s="102"/>
      <c r="J51" s="145"/>
      <c r="K51" s="145"/>
      <c r="L51" s="103"/>
      <c r="M51" s="145"/>
      <c r="N51" s="145"/>
      <c r="O51" s="145"/>
      <c r="P51" s="103"/>
    </row>
    <row r="52" spans="1:16" ht="89.25" customHeight="1" x14ac:dyDescent="0.25">
      <c r="B52" s="516" t="s">
        <v>588</v>
      </c>
      <c r="C52" s="145"/>
      <c r="D52" s="145"/>
      <c r="E52" s="516" t="s">
        <v>586</v>
      </c>
      <c r="F52" s="145"/>
      <c r="G52" s="145"/>
      <c r="H52" s="523"/>
      <c r="I52" s="516"/>
      <c r="J52" s="514"/>
      <c r="K52" s="34"/>
      <c r="L52" s="522"/>
      <c r="M52" s="521"/>
      <c r="N52" s="42"/>
      <c r="O52" s="36"/>
      <c r="P52" s="524" t="s">
        <v>587</v>
      </c>
    </row>
    <row r="53" spans="1:16" s="40" customFormat="1" ht="17.25" customHeight="1" x14ac:dyDescent="0.25">
      <c r="B53" s="166"/>
      <c r="C53" s="41"/>
      <c r="D53" s="41"/>
      <c r="E53" s="166"/>
      <c r="F53" s="41"/>
      <c r="G53" s="41"/>
      <c r="H53" s="180"/>
      <c r="I53" s="179"/>
      <c r="J53" s="41"/>
      <c r="K53" s="42"/>
      <c r="L53" s="167"/>
      <c r="M53" s="41"/>
      <c r="N53" s="42"/>
      <c r="O53" s="41"/>
      <c r="P53" s="167"/>
    </row>
    <row r="54" spans="1:16" s="40" customFormat="1" ht="17.25" customHeight="1" x14ac:dyDescent="0.25">
      <c r="B54" s="166"/>
      <c r="C54" s="41"/>
      <c r="D54" s="41"/>
      <c r="E54" s="166"/>
      <c r="F54" s="41"/>
      <c r="G54" s="41"/>
      <c r="H54" s="180"/>
      <c r="I54" s="179"/>
      <c r="J54" s="41"/>
      <c r="K54" s="42"/>
      <c r="L54" s="167"/>
      <c r="M54" s="42"/>
      <c r="N54" s="42"/>
      <c r="O54" s="42"/>
      <c r="P54" s="180"/>
    </row>
    <row r="55" spans="1:16" ht="17.25" customHeight="1" x14ac:dyDescent="0.2">
      <c r="B55" s="747"/>
      <c r="C55" s="748"/>
      <c r="D55" s="748"/>
      <c r="E55" s="747"/>
      <c r="F55" s="748"/>
      <c r="G55" s="748"/>
      <c r="H55" s="749"/>
      <c r="I55" s="747"/>
      <c r="J55" s="748"/>
      <c r="K55" s="748"/>
      <c r="L55" s="749"/>
      <c r="M55" s="851"/>
      <c r="N55" s="851"/>
      <c r="O55" s="851"/>
      <c r="P55" s="852"/>
    </row>
    <row r="56" spans="1:16" ht="18" customHeight="1" thickBot="1" x14ac:dyDescent="0.35">
      <c r="B56" s="234" t="s">
        <v>347</v>
      </c>
      <c r="C56" s="29"/>
      <c r="D56" s="182">
        <f>'стеллажи,фасады,тумбы'!P32+'стеллажи,фасады,тумбы'!G51</f>
        <v>2781.3375000000001</v>
      </c>
      <c r="E56" s="234" t="s">
        <v>347</v>
      </c>
      <c r="F56" s="169"/>
      <c r="G56" s="106"/>
      <c r="H56" s="105">
        <f>'стеллажи,фасады,тумбы'!P32+'стеллажи,фасады,тумбы'!J51</f>
        <v>2625.4125000000004</v>
      </c>
      <c r="I56" s="234" t="s">
        <v>347</v>
      </c>
      <c r="J56" s="106"/>
      <c r="K56" s="171"/>
      <c r="L56" s="105">
        <f>'стеллажи,фасады,тумбы'!P32+'стеллажи,фасады,тумбы'!P51</f>
        <v>3638.9250000000002</v>
      </c>
      <c r="M56" s="232" t="s">
        <v>346</v>
      </c>
      <c r="N56" s="182"/>
      <c r="O56" s="29"/>
      <c r="P56" s="115">
        <f>'стеллажи,фасады,тумбы'!D42</f>
        <v>3669.3</v>
      </c>
    </row>
    <row r="57" spans="1:16" ht="24.75" customHeight="1" thickTop="1" x14ac:dyDescent="0.2">
      <c r="B57" s="845" t="s">
        <v>574</v>
      </c>
      <c r="C57" s="846"/>
      <c r="D57" s="846"/>
      <c r="E57" s="846"/>
      <c r="F57" s="846"/>
      <c r="G57" s="846"/>
      <c r="H57" s="846"/>
      <c r="I57" s="846"/>
      <c r="J57" s="846"/>
      <c r="K57" s="846"/>
      <c r="L57" s="846"/>
      <c r="M57" s="846"/>
      <c r="N57" s="846"/>
      <c r="O57" s="846"/>
      <c r="P57" s="847"/>
    </row>
    <row r="58" spans="1:16" ht="24.75" customHeight="1" x14ac:dyDescent="0.3">
      <c r="A58" s="2"/>
      <c r="B58" s="848" t="s">
        <v>575</v>
      </c>
      <c r="C58" s="849"/>
      <c r="D58" s="849"/>
      <c r="E58" s="849"/>
      <c r="F58" s="849"/>
      <c r="G58" s="849"/>
      <c r="H58" s="849"/>
      <c r="I58" s="849"/>
      <c r="J58" s="849"/>
      <c r="K58" s="849"/>
      <c r="L58" s="849"/>
      <c r="M58" s="849"/>
      <c r="N58" s="849"/>
      <c r="O58" s="849"/>
      <c r="P58" s="850"/>
    </row>
    <row r="59" spans="1:16" ht="24.75" customHeight="1" x14ac:dyDescent="0.3">
      <c r="A59" s="2"/>
      <c r="B59" s="842" t="s">
        <v>573</v>
      </c>
      <c r="C59" s="843"/>
      <c r="D59" s="843"/>
      <c r="E59" s="843"/>
      <c r="F59" s="843"/>
      <c r="G59" s="843"/>
      <c r="H59" s="843"/>
      <c r="I59" s="843"/>
      <c r="J59" s="843"/>
      <c r="K59" s="843"/>
      <c r="L59" s="843"/>
      <c r="M59" s="843"/>
      <c r="N59" s="843"/>
      <c r="O59" s="843"/>
      <c r="P59" s="844"/>
    </row>
    <row r="60" spans="1:16" s="2" customFormat="1" ht="30" customHeight="1" x14ac:dyDescent="0.2">
      <c r="B60" s="509"/>
    </row>
    <row r="61" spans="1:16" s="2" customFormat="1" x14ac:dyDescent="0.2"/>
    <row r="62" spans="1:16" s="2" customFormat="1" x14ac:dyDescent="0.2"/>
    <row r="63" spans="1:16" s="2" customFormat="1" x14ac:dyDescent="0.2"/>
    <row r="64" spans="1:16" s="2" customFormat="1" x14ac:dyDescent="0.2"/>
    <row r="65" s="2" customFormat="1" x14ac:dyDescent="0.2"/>
    <row r="66" s="2" customFormat="1" x14ac:dyDescent="0.2"/>
    <row r="67" s="2" customFormat="1" x14ac:dyDescent="0.2"/>
    <row r="68" s="2" customFormat="1" x14ac:dyDescent="0.2"/>
    <row r="69" s="2" customFormat="1" x14ac:dyDescent="0.2"/>
    <row r="70" s="2" customFormat="1" x14ac:dyDescent="0.2"/>
    <row r="71" s="2" customFormat="1" x14ac:dyDescent="0.2"/>
    <row r="72" s="2" customFormat="1" x14ac:dyDescent="0.2"/>
    <row r="73" s="2" customFormat="1" x14ac:dyDescent="0.2"/>
    <row r="74" s="2" customFormat="1" x14ac:dyDescent="0.2"/>
    <row r="75" s="2" customFormat="1" x14ac:dyDescent="0.2"/>
    <row r="76" s="2" customFormat="1" x14ac:dyDescent="0.2"/>
    <row r="77" s="2" customFormat="1" x14ac:dyDescent="0.2"/>
    <row r="78" s="2" customFormat="1" x14ac:dyDescent="0.2"/>
    <row r="79" s="2" customFormat="1" x14ac:dyDescent="0.2"/>
    <row r="80"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row r="288" s="2" customFormat="1" x14ac:dyDescent="0.2"/>
    <row r="289" s="2" customFormat="1" x14ac:dyDescent="0.2"/>
    <row r="290" s="2" customFormat="1" x14ac:dyDescent="0.2"/>
    <row r="291" s="2" customFormat="1" x14ac:dyDescent="0.2"/>
    <row r="292" s="2" customFormat="1" x14ac:dyDescent="0.2"/>
    <row r="293" s="2" customFormat="1" x14ac:dyDescent="0.2"/>
    <row r="294" s="2" customFormat="1" x14ac:dyDescent="0.2"/>
    <row r="295" s="2" customFormat="1" x14ac:dyDescent="0.2"/>
    <row r="296" s="2" customFormat="1" x14ac:dyDescent="0.2"/>
    <row r="297" s="2" customFormat="1" x14ac:dyDescent="0.2"/>
    <row r="298" s="2" customFormat="1" x14ac:dyDescent="0.2"/>
    <row r="299" s="2" customFormat="1" x14ac:dyDescent="0.2"/>
    <row r="300" s="2" customFormat="1" x14ac:dyDescent="0.2"/>
    <row r="301" s="2" customFormat="1" x14ac:dyDescent="0.2"/>
    <row r="302" s="2" customFormat="1" x14ac:dyDescent="0.2"/>
    <row r="303" s="2" customFormat="1" x14ac:dyDescent="0.2"/>
    <row r="304" s="2" customFormat="1" x14ac:dyDescent="0.2"/>
    <row r="305" s="2" customFormat="1" x14ac:dyDescent="0.2"/>
    <row r="306" s="2" customFormat="1" x14ac:dyDescent="0.2"/>
    <row r="307" s="2" customFormat="1" x14ac:dyDescent="0.2"/>
    <row r="308" s="2" customFormat="1" x14ac:dyDescent="0.2"/>
    <row r="309" s="2" customFormat="1" x14ac:dyDescent="0.2"/>
    <row r="310" s="2" customFormat="1" x14ac:dyDescent="0.2"/>
    <row r="311" s="2" customFormat="1" x14ac:dyDescent="0.2"/>
    <row r="312" s="2" customFormat="1" x14ac:dyDescent="0.2"/>
    <row r="313" s="2" customFormat="1" x14ac:dyDescent="0.2"/>
    <row r="314" s="2" customFormat="1" x14ac:dyDescent="0.2"/>
    <row r="315" s="2" customFormat="1" x14ac:dyDescent="0.2"/>
    <row r="316" s="2" customFormat="1" x14ac:dyDescent="0.2"/>
    <row r="317" s="2" customFormat="1" x14ac:dyDescent="0.2"/>
    <row r="318" s="2" customFormat="1" x14ac:dyDescent="0.2"/>
    <row r="319" s="2" customFormat="1" x14ac:dyDescent="0.2"/>
    <row r="320" s="2" customFormat="1" x14ac:dyDescent="0.2"/>
    <row r="321" s="2" customFormat="1" x14ac:dyDescent="0.2"/>
    <row r="322" s="2" customFormat="1" x14ac:dyDescent="0.2"/>
    <row r="323" s="2" customFormat="1" x14ac:dyDescent="0.2"/>
    <row r="324" s="2" customFormat="1" x14ac:dyDescent="0.2"/>
    <row r="325" s="2" customFormat="1" x14ac:dyDescent="0.2"/>
    <row r="326" s="2" customFormat="1" x14ac:dyDescent="0.2"/>
    <row r="327" s="2" customFormat="1" x14ac:dyDescent="0.2"/>
    <row r="328" s="2" customFormat="1" x14ac:dyDescent="0.2"/>
    <row r="329" s="2" customFormat="1" x14ac:dyDescent="0.2"/>
    <row r="330" s="2" customFormat="1" x14ac:dyDescent="0.2"/>
    <row r="331" s="2" customFormat="1" x14ac:dyDescent="0.2"/>
    <row r="332" s="2" customFormat="1" x14ac:dyDescent="0.2"/>
    <row r="333" s="2" customFormat="1" x14ac:dyDescent="0.2"/>
    <row r="334" s="2" customFormat="1" x14ac:dyDescent="0.2"/>
    <row r="335" s="2" customFormat="1" x14ac:dyDescent="0.2"/>
    <row r="336" s="2" customFormat="1" x14ac:dyDescent="0.2"/>
    <row r="337" s="2" customFormat="1" x14ac:dyDescent="0.2"/>
    <row r="338" s="2" customFormat="1" x14ac:dyDescent="0.2"/>
    <row r="339" s="2" customFormat="1" x14ac:dyDescent="0.2"/>
    <row r="340" s="2" customFormat="1" x14ac:dyDescent="0.2"/>
    <row r="341" s="2" customFormat="1" x14ac:dyDescent="0.2"/>
    <row r="342" s="2" customFormat="1" x14ac:dyDescent="0.2"/>
    <row r="343" s="2" customFormat="1" x14ac:dyDescent="0.2"/>
    <row r="344" s="2" customFormat="1" x14ac:dyDescent="0.2"/>
    <row r="345" s="2" customFormat="1" x14ac:dyDescent="0.2"/>
    <row r="346" s="2" customFormat="1" x14ac:dyDescent="0.2"/>
    <row r="347" s="2" customFormat="1" x14ac:dyDescent="0.2"/>
    <row r="348" s="2" customFormat="1" x14ac:dyDescent="0.2"/>
    <row r="349" s="2" customFormat="1" x14ac:dyDescent="0.2"/>
    <row r="350" s="2" customFormat="1" x14ac:dyDescent="0.2"/>
    <row r="351" s="2" customFormat="1" x14ac:dyDescent="0.2"/>
    <row r="352" s="2" customFormat="1" x14ac:dyDescent="0.2"/>
    <row r="353" s="2" customFormat="1" x14ac:dyDescent="0.2"/>
    <row r="354" s="2" customFormat="1" x14ac:dyDescent="0.2"/>
    <row r="355" s="2" customFormat="1" x14ac:dyDescent="0.2"/>
    <row r="356" s="2" customFormat="1" x14ac:dyDescent="0.2"/>
    <row r="357" s="2" customFormat="1" x14ac:dyDescent="0.2"/>
    <row r="358" s="2" customFormat="1" x14ac:dyDescent="0.2"/>
    <row r="359" s="2" customFormat="1" x14ac:dyDescent="0.2"/>
    <row r="360" s="2" customFormat="1" x14ac:dyDescent="0.2"/>
    <row r="361" s="2" customFormat="1" x14ac:dyDescent="0.2"/>
    <row r="362" s="2" customFormat="1" x14ac:dyDescent="0.2"/>
    <row r="363" s="2" customFormat="1" x14ac:dyDescent="0.2"/>
    <row r="364" s="2" customFormat="1" x14ac:dyDescent="0.2"/>
    <row r="365" s="2" customFormat="1" x14ac:dyDescent="0.2"/>
    <row r="366" s="2" customFormat="1" x14ac:dyDescent="0.2"/>
    <row r="367" s="2" customFormat="1" x14ac:dyDescent="0.2"/>
    <row r="368" s="2" customFormat="1" x14ac:dyDescent="0.2"/>
    <row r="369" s="2" customFormat="1" x14ac:dyDescent="0.2"/>
    <row r="370" s="2" customFormat="1" x14ac:dyDescent="0.2"/>
    <row r="371" s="2" customFormat="1" x14ac:dyDescent="0.2"/>
    <row r="372" s="2" customFormat="1" x14ac:dyDescent="0.2"/>
    <row r="373" s="2" customFormat="1" x14ac:dyDescent="0.2"/>
    <row r="374" s="2" customFormat="1" x14ac:dyDescent="0.2"/>
    <row r="375" s="2" customFormat="1" x14ac:dyDescent="0.2"/>
    <row r="376" s="2" customFormat="1" x14ac:dyDescent="0.2"/>
    <row r="377" s="2" customFormat="1" x14ac:dyDescent="0.2"/>
    <row r="378" s="2" customFormat="1" x14ac:dyDescent="0.2"/>
    <row r="379" s="2" customFormat="1" x14ac:dyDescent="0.2"/>
    <row r="380" s="2" customFormat="1" x14ac:dyDescent="0.2"/>
    <row r="381" s="2" customFormat="1" x14ac:dyDescent="0.2"/>
    <row r="382" s="2" customFormat="1" x14ac:dyDescent="0.2"/>
    <row r="383" s="2" customFormat="1" x14ac:dyDescent="0.2"/>
    <row r="384" s="2" customFormat="1" x14ac:dyDescent="0.2"/>
    <row r="385" s="2" customFormat="1" x14ac:dyDescent="0.2"/>
    <row r="386" s="2" customFormat="1" x14ac:dyDescent="0.2"/>
    <row r="387" s="2" customFormat="1" x14ac:dyDescent="0.2"/>
    <row r="388" s="2" customFormat="1" x14ac:dyDescent="0.2"/>
    <row r="389" s="2" customFormat="1" x14ac:dyDescent="0.2"/>
    <row r="390" s="2" customFormat="1" x14ac:dyDescent="0.2"/>
    <row r="391" s="2" customFormat="1" x14ac:dyDescent="0.2"/>
    <row r="392" s="2" customFormat="1" x14ac:dyDescent="0.2"/>
    <row r="393" s="2" customFormat="1" x14ac:dyDescent="0.2"/>
    <row r="394" s="2" customFormat="1" x14ac:dyDescent="0.2"/>
    <row r="395" s="2" customFormat="1" x14ac:dyDescent="0.2"/>
    <row r="396" s="2" customFormat="1" x14ac:dyDescent="0.2"/>
    <row r="397" s="2" customFormat="1" x14ac:dyDescent="0.2"/>
    <row r="398" s="2" customFormat="1" x14ac:dyDescent="0.2"/>
    <row r="399" s="2" customFormat="1" x14ac:dyDescent="0.2"/>
    <row r="400" s="2" customFormat="1" x14ac:dyDescent="0.2"/>
    <row r="401" s="2" customFormat="1" x14ac:dyDescent="0.2"/>
    <row r="402" s="2" customFormat="1" x14ac:dyDescent="0.2"/>
    <row r="403" s="2" customFormat="1" x14ac:dyDescent="0.2"/>
    <row r="404" s="2" customFormat="1" x14ac:dyDescent="0.2"/>
    <row r="405" s="2" customFormat="1" x14ac:dyDescent="0.2"/>
    <row r="406" s="2" customFormat="1" x14ac:dyDescent="0.2"/>
    <row r="407" s="2" customFormat="1" x14ac:dyDescent="0.2"/>
    <row r="408" s="2" customFormat="1" x14ac:dyDescent="0.2"/>
    <row r="409" s="2" customFormat="1" x14ac:dyDescent="0.2"/>
    <row r="410" s="2" customFormat="1" x14ac:dyDescent="0.2"/>
    <row r="411" s="2" customFormat="1" x14ac:dyDescent="0.2"/>
    <row r="412" s="2" customFormat="1" x14ac:dyDescent="0.2"/>
    <row r="413" s="2" customFormat="1" x14ac:dyDescent="0.2"/>
    <row r="414" s="2" customFormat="1" x14ac:dyDescent="0.2"/>
    <row r="415" s="2" customFormat="1" x14ac:dyDescent="0.2"/>
    <row r="416" s="2" customFormat="1" x14ac:dyDescent="0.2"/>
    <row r="417" s="2" customFormat="1" x14ac:dyDescent="0.2"/>
    <row r="418" s="2" customFormat="1" x14ac:dyDescent="0.2"/>
    <row r="419" s="2" customFormat="1" x14ac:dyDescent="0.2"/>
    <row r="420" s="2" customFormat="1" x14ac:dyDescent="0.2"/>
    <row r="421" s="2" customFormat="1" x14ac:dyDescent="0.2"/>
    <row r="422" s="2" customFormat="1" x14ac:dyDescent="0.2"/>
    <row r="423" s="2" customFormat="1" x14ac:dyDescent="0.2"/>
    <row r="424" s="2" customFormat="1" x14ac:dyDescent="0.2"/>
    <row r="425" s="2" customFormat="1" x14ac:dyDescent="0.2"/>
    <row r="426" s="2" customFormat="1" x14ac:dyDescent="0.2"/>
    <row r="427" s="2" customFormat="1" x14ac:dyDescent="0.2"/>
    <row r="428" s="2" customFormat="1" x14ac:dyDescent="0.2"/>
    <row r="429" s="2" customFormat="1" x14ac:dyDescent="0.2"/>
    <row r="430" s="2" customFormat="1" x14ac:dyDescent="0.2"/>
    <row r="431" s="2" customFormat="1" x14ac:dyDescent="0.2"/>
    <row r="432" s="2" customFormat="1" x14ac:dyDescent="0.2"/>
    <row r="433" s="2" customFormat="1" x14ac:dyDescent="0.2"/>
    <row r="434" s="2" customFormat="1" x14ac:dyDescent="0.2"/>
    <row r="435" s="2" customFormat="1" x14ac:dyDescent="0.2"/>
    <row r="436" s="2" customFormat="1" x14ac:dyDescent="0.2"/>
    <row r="437" s="2" customFormat="1" x14ac:dyDescent="0.2"/>
    <row r="438" s="2" customFormat="1" x14ac:dyDescent="0.2"/>
    <row r="439" s="2" customFormat="1" x14ac:dyDescent="0.2"/>
    <row r="440" s="2" customFormat="1" x14ac:dyDescent="0.2"/>
    <row r="441" s="2" customFormat="1" x14ac:dyDescent="0.2"/>
    <row r="442" s="2" customFormat="1" x14ac:dyDescent="0.2"/>
    <row r="443" s="2" customFormat="1" x14ac:dyDescent="0.2"/>
    <row r="444" s="2" customFormat="1" x14ac:dyDescent="0.2"/>
    <row r="445" s="2" customFormat="1" x14ac:dyDescent="0.2"/>
    <row r="446" s="2" customFormat="1" x14ac:dyDescent="0.2"/>
    <row r="447" s="2" customFormat="1" x14ac:dyDescent="0.2"/>
    <row r="448" s="2" customFormat="1" x14ac:dyDescent="0.2"/>
    <row r="449" s="2" customFormat="1" x14ac:dyDescent="0.2"/>
    <row r="450" s="2" customFormat="1" x14ac:dyDescent="0.2"/>
    <row r="451" s="2" customFormat="1" x14ac:dyDescent="0.2"/>
    <row r="452" s="2" customFormat="1" x14ac:dyDescent="0.2"/>
    <row r="453" s="2" customFormat="1" x14ac:dyDescent="0.2"/>
    <row r="454" s="2" customFormat="1" x14ac:dyDescent="0.2"/>
    <row r="455" s="2" customFormat="1" x14ac:dyDescent="0.2"/>
    <row r="456" s="2" customFormat="1" x14ac:dyDescent="0.2"/>
    <row r="457" s="2" customFormat="1" x14ac:dyDescent="0.2"/>
    <row r="458" s="2" customFormat="1" x14ac:dyDescent="0.2"/>
    <row r="459" s="2" customFormat="1" x14ac:dyDescent="0.2"/>
    <row r="460" s="2" customFormat="1" x14ac:dyDescent="0.2"/>
    <row r="461" s="2" customFormat="1" x14ac:dyDescent="0.2"/>
    <row r="462" s="2" customFormat="1" x14ac:dyDescent="0.2"/>
    <row r="463" s="2" customFormat="1" x14ac:dyDescent="0.2"/>
    <row r="464" s="2" customFormat="1" x14ac:dyDescent="0.2"/>
    <row r="465" s="2" customFormat="1" x14ac:dyDescent="0.2"/>
    <row r="466" s="2" customFormat="1" x14ac:dyDescent="0.2"/>
    <row r="467" s="2" customFormat="1" x14ac:dyDescent="0.2"/>
    <row r="468" s="2" customFormat="1" x14ac:dyDescent="0.2"/>
    <row r="469" s="2" customFormat="1" x14ac:dyDescent="0.2"/>
    <row r="470" s="2" customFormat="1" x14ac:dyDescent="0.2"/>
    <row r="471" s="2" customFormat="1" x14ac:dyDescent="0.2"/>
    <row r="472" s="2" customFormat="1" x14ac:dyDescent="0.2"/>
    <row r="473" s="2" customFormat="1" x14ac:dyDescent="0.2"/>
    <row r="474" s="2" customFormat="1" x14ac:dyDescent="0.2"/>
    <row r="475" s="2" customFormat="1" x14ac:dyDescent="0.2"/>
    <row r="476" s="2" customFormat="1" x14ac:dyDescent="0.2"/>
    <row r="477" s="2" customFormat="1" x14ac:dyDescent="0.2"/>
    <row r="478" s="2" customFormat="1" x14ac:dyDescent="0.2"/>
    <row r="479" s="2" customFormat="1" x14ac:dyDescent="0.2"/>
    <row r="480" s="2" customFormat="1" x14ac:dyDescent="0.2"/>
    <row r="481" s="2" customFormat="1" x14ac:dyDescent="0.2"/>
    <row r="482" s="2" customFormat="1" x14ac:dyDescent="0.2"/>
    <row r="483" s="2" customFormat="1" x14ac:dyDescent="0.2"/>
    <row r="484" s="2" customFormat="1" x14ac:dyDescent="0.2"/>
    <row r="485" s="2" customFormat="1" x14ac:dyDescent="0.2"/>
    <row r="486" s="2" customFormat="1" x14ac:dyDescent="0.2"/>
    <row r="487" s="2" customFormat="1" x14ac:dyDescent="0.2"/>
    <row r="488" s="2" customFormat="1" x14ac:dyDescent="0.2"/>
    <row r="489" s="2" customFormat="1" x14ac:dyDescent="0.2"/>
    <row r="490" s="2" customFormat="1" x14ac:dyDescent="0.2"/>
    <row r="491" s="2" customFormat="1" x14ac:dyDescent="0.2"/>
    <row r="492" s="2" customFormat="1" x14ac:dyDescent="0.2"/>
    <row r="493" s="2" customFormat="1" x14ac:dyDescent="0.2"/>
    <row r="494" s="2" customFormat="1" x14ac:dyDescent="0.2"/>
    <row r="495" s="2" customFormat="1" x14ac:dyDescent="0.2"/>
    <row r="496" s="2" customFormat="1" x14ac:dyDescent="0.2"/>
    <row r="497" s="2" customFormat="1" x14ac:dyDescent="0.2"/>
    <row r="498" s="2" customFormat="1" x14ac:dyDescent="0.2"/>
    <row r="499" s="2" customFormat="1" x14ac:dyDescent="0.2"/>
    <row r="500" s="2" customFormat="1" x14ac:dyDescent="0.2"/>
    <row r="501" s="2" customFormat="1" x14ac:dyDescent="0.2"/>
    <row r="502" s="2" customFormat="1" x14ac:dyDescent="0.2"/>
    <row r="503" s="2" customFormat="1" x14ac:dyDescent="0.2"/>
    <row r="504" s="2" customFormat="1" x14ac:dyDescent="0.2"/>
    <row r="505" s="2" customFormat="1" x14ac:dyDescent="0.2"/>
    <row r="506" s="2" customFormat="1" x14ac:dyDescent="0.2"/>
    <row r="507" s="2" customFormat="1" x14ac:dyDescent="0.2"/>
    <row r="508" s="2" customFormat="1" x14ac:dyDescent="0.2"/>
    <row r="509" s="2" customFormat="1" x14ac:dyDescent="0.2"/>
    <row r="510" s="2" customFormat="1" x14ac:dyDescent="0.2"/>
    <row r="511" s="2" customFormat="1" x14ac:dyDescent="0.2"/>
    <row r="512" s="2" customFormat="1" x14ac:dyDescent="0.2"/>
    <row r="513" s="2" customFormat="1" x14ac:dyDescent="0.2"/>
    <row r="514" s="2" customFormat="1" x14ac:dyDescent="0.2"/>
    <row r="515" s="2" customFormat="1" x14ac:dyDescent="0.2"/>
    <row r="516" s="2" customFormat="1" x14ac:dyDescent="0.2"/>
    <row r="517" s="2" customFormat="1" x14ac:dyDescent="0.2"/>
    <row r="518" s="2" customFormat="1" x14ac:dyDescent="0.2"/>
    <row r="519" s="2" customFormat="1" x14ac:dyDescent="0.2"/>
    <row r="520" s="2" customFormat="1" x14ac:dyDescent="0.2"/>
    <row r="521" s="2" customFormat="1" x14ac:dyDescent="0.2"/>
    <row r="522" s="2" customFormat="1" x14ac:dyDescent="0.2"/>
    <row r="523" s="2" customFormat="1" x14ac:dyDescent="0.2"/>
    <row r="524" s="2" customFormat="1" x14ac:dyDescent="0.2"/>
    <row r="525" s="2" customFormat="1" x14ac:dyDescent="0.2"/>
    <row r="526" s="2" customFormat="1" x14ac:dyDescent="0.2"/>
    <row r="527" s="2" customFormat="1" x14ac:dyDescent="0.2"/>
    <row r="528" s="2" customFormat="1" x14ac:dyDescent="0.2"/>
    <row r="529" s="2" customFormat="1" x14ac:dyDescent="0.2"/>
    <row r="530" s="2" customFormat="1" x14ac:dyDescent="0.2"/>
    <row r="531" s="2" customFormat="1" x14ac:dyDescent="0.2"/>
    <row r="532" s="2" customFormat="1" x14ac:dyDescent="0.2"/>
    <row r="533" s="2" customFormat="1" x14ac:dyDescent="0.2"/>
    <row r="534" s="2" customFormat="1" x14ac:dyDescent="0.2"/>
    <row r="535" s="2" customFormat="1" x14ac:dyDescent="0.2"/>
    <row r="536" s="2" customFormat="1" x14ac:dyDescent="0.2"/>
    <row r="537" s="2" customFormat="1" x14ac:dyDescent="0.2"/>
    <row r="538" s="2" customFormat="1" x14ac:dyDescent="0.2"/>
    <row r="539" s="2" customFormat="1" x14ac:dyDescent="0.2"/>
    <row r="540" s="2" customFormat="1" x14ac:dyDescent="0.2"/>
    <row r="541" s="2" customFormat="1" x14ac:dyDescent="0.2"/>
    <row r="542" s="2" customFormat="1" x14ac:dyDescent="0.2"/>
    <row r="543" s="2" customFormat="1" x14ac:dyDescent="0.2"/>
    <row r="544" s="2" customFormat="1" x14ac:dyDescent="0.2"/>
    <row r="545" s="2" customFormat="1" x14ac:dyDescent="0.2"/>
    <row r="546" s="2" customFormat="1" x14ac:dyDescent="0.2"/>
    <row r="547" s="2" customFormat="1" x14ac:dyDescent="0.2"/>
    <row r="548" s="2" customFormat="1" x14ac:dyDescent="0.2"/>
    <row r="549" s="2" customFormat="1" x14ac:dyDescent="0.2"/>
    <row r="550" s="2" customFormat="1" x14ac:dyDescent="0.2"/>
    <row r="551" s="2" customFormat="1" x14ac:dyDescent="0.2"/>
    <row r="552" s="2" customFormat="1" x14ac:dyDescent="0.2"/>
    <row r="553" s="2" customFormat="1" x14ac:dyDescent="0.2"/>
    <row r="554" s="2" customFormat="1" x14ac:dyDescent="0.2"/>
    <row r="555" s="2" customFormat="1" x14ac:dyDescent="0.2"/>
    <row r="556" s="2" customFormat="1" x14ac:dyDescent="0.2"/>
    <row r="557" s="2" customFormat="1" x14ac:dyDescent="0.2"/>
    <row r="558" s="2" customFormat="1" x14ac:dyDescent="0.2"/>
    <row r="559" s="2" customFormat="1" x14ac:dyDescent="0.2"/>
    <row r="560" s="2" customFormat="1" x14ac:dyDescent="0.2"/>
    <row r="561" s="2" customFormat="1" x14ac:dyDescent="0.2"/>
    <row r="562" s="2" customFormat="1" x14ac:dyDescent="0.2"/>
    <row r="563" s="2" customFormat="1" x14ac:dyDescent="0.2"/>
    <row r="564" s="2" customFormat="1" x14ac:dyDescent="0.2"/>
    <row r="565" s="2" customFormat="1" x14ac:dyDescent="0.2"/>
    <row r="566" s="2" customFormat="1" x14ac:dyDescent="0.2"/>
    <row r="567" s="2" customFormat="1" x14ac:dyDescent="0.2"/>
    <row r="568" s="2" customFormat="1" x14ac:dyDescent="0.2"/>
    <row r="569" s="2" customFormat="1" x14ac:dyDescent="0.2"/>
    <row r="570" s="2" customFormat="1" x14ac:dyDescent="0.2"/>
    <row r="571" s="2" customFormat="1" x14ac:dyDescent="0.2"/>
    <row r="572" s="2" customFormat="1" x14ac:dyDescent="0.2"/>
    <row r="573" s="2" customFormat="1" x14ac:dyDescent="0.2"/>
    <row r="574" s="2" customFormat="1" x14ac:dyDescent="0.2"/>
    <row r="575" s="2" customFormat="1" x14ac:dyDescent="0.2"/>
    <row r="576" s="2" customFormat="1" x14ac:dyDescent="0.2"/>
    <row r="577" s="2" customFormat="1" x14ac:dyDescent="0.2"/>
    <row r="578" s="2" customFormat="1" x14ac:dyDescent="0.2"/>
    <row r="579" s="2" customFormat="1" x14ac:dyDescent="0.2"/>
    <row r="580" s="2" customFormat="1" x14ac:dyDescent="0.2"/>
    <row r="581" s="2" customFormat="1" x14ac:dyDescent="0.2"/>
    <row r="582" s="2" customFormat="1" x14ac:dyDescent="0.2"/>
    <row r="583" s="2" customFormat="1" x14ac:dyDescent="0.2"/>
    <row r="584" s="2" customFormat="1" x14ac:dyDescent="0.2"/>
    <row r="585" s="2" customFormat="1" x14ac:dyDescent="0.2"/>
    <row r="586" s="2" customFormat="1" x14ac:dyDescent="0.2"/>
    <row r="587" s="2" customFormat="1" x14ac:dyDescent="0.2"/>
    <row r="588" s="2" customFormat="1" x14ac:dyDescent="0.2"/>
    <row r="589" s="2" customFormat="1" x14ac:dyDescent="0.2"/>
    <row r="590" s="2" customFormat="1" x14ac:dyDescent="0.2"/>
    <row r="591" s="2" customFormat="1" x14ac:dyDescent="0.2"/>
    <row r="592" s="2" customFormat="1" x14ac:dyDescent="0.2"/>
    <row r="593" s="2" customFormat="1" x14ac:dyDescent="0.2"/>
    <row r="594" s="2" customFormat="1" x14ac:dyDescent="0.2"/>
    <row r="595" s="2" customFormat="1" x14ac:dyDescent="0.2"/>
    <row r="596" s="2" customFormat="1" x14ac:dyDescent="0.2"/>
    <row r="597" s="2" customFormat="1" x14ac:dyDescent="0.2"/>
    <row r="598" s="2" customFormat="1" x14ac:dyDescent="0.2"/>
    <row r="599" s="2" customFormat="1" x14ac:dyDescent="0.2"/>
    <row r="600" s="2" customFormat="1" x14ac:dyDescent="0.2"/>
    <row r="601" s="2" customFormat="1" x14ac:dyDescent="0.2"/>
    <row r="602" s="2" customFormat="1" x14ac:dyDescent="0.2"/>
    <row r="603" s="2" customFormat="1" x14ac:dyDescent="0.2"/>
    <row r="604" s="2" customFormat="1" x14ac:dyDescent="0.2"/>
    <row r="605" s="2" customFormat="1" x14ac:dyDescent="0.2"/>
    <row r="606" s="2" customFormat="1" x14ac:dyDescent="0.2"/>
    <row r="607" s="2" customFormat="1" x14ac:dyDescent="0.2"/>
    <row r="608" s="2" customFormat="1" x14ac:dyDescent="0.2"/>
    <row r="609" s="2" customFormat="1" x14ac:dyDescent="0.2"/>
    <row r="610" s="2" customFormat="1" x14ac:dyDescent="0.2"/>
    <row r="611" s="2" customFormat="1" x14ac:dyDescent="0.2"/>
    <row r="612" s="2" customFormat="1" x14ac:dyDescent="0.2"/>
    <row r="613" s="2" customFormat="1" x14ac:dyDescent="0.2"/>
    <row r="614" s="2" customFormat="1" x14ac:dyDescent="0.2"/>
    <row r="615" s="2" customFormat="1" x14ac:dyDescent="0.2"/>
    <row r="616" s="2" customFormat="1" x14ac:dyDescent="0.2"/>
    <row r="617" s="2" customFormat="1" x14ac:dyDescent="0.2"/>
    <row r="618" s="2" customFormat="1" x14ac:dyDescent="0.2"/>
    <row r="619" s="2" customFormat="1" x14ac:dyDescent="0.2"/>
    <row r="620" s="2" customFormat="1" x14ac:dyDescent="0.2"/>
    <row r="621" s="2" customFormat="1" x14ac:dyDescent="0.2"/>
    <row r="622" s="2" customFormat="1" x14ac:dyDescent="0.2"/>
    <row r="623" s="2" customFormat="1" x14ac:dyDescent="0.2"/>
    <row r="624" s="2" customFormat="1" x14ac:dyDescent="0.2"/>
    <row r="625" s="2" customFormat="1" x14ac:dyDescent="0.2"/>
    <row r="626" s="2" customFormat="1" x14ac:dyDescent="0.2"/>
    <row r="627" s="2" customFormat="1" x14ac:dyDescent="0.2"/>
    <row r="628" s="2" customFormat="1" x14ac:dyDescent="0.2"/>
    <row r="629" s="2" customFormat="1" x14ac:dyDescent="0.2"/>
    <row r="630" s="2" customFormat="1" x14ac:dyDescent="0.2"/>
    <row r="631" s="2" customFormat="1" x14ac:dyDescent="0.2"/>
    <row r="632" s="2" customFormat="1" x14ac:dyDescent="0.2"/>
    <row r="633" s="2" customFormat="1" x14ac:dyDescent="0.2"/>
    <row r="634" s="2" customFormat="1" x14ac:dyDescent="0.2"/>
    <row r="635" s="2" customFormat="1" x14ac:dyDescent="0.2"/>
    <row r="636" s="2" customFormat="1" x14ac:dyDescent="0.2"/>
    <row r="637" s="2" customFormat="1" x14ac:dyDescent="0.2"/>
    <row r="638" s="2" customFormat="1" x14ac:dyDescent="0.2"/>
    <row r="639" s="2" customFormat="1" x14ac:dyDescent="0.2"/>
    <row r="640" s="2" customFormat="1" x14ac:dyDescent="0.2"/>
    <row r="641" s="2" customFormat="1" x14ac:dyDescent="0.2"/>
    <row r="642" s="2" customFormat="1" x14ac:dyDescent="0.2"/>
    <row r="643" s="2" customFormat="1" x14ac:dyDescent="0.2"/>
    <row r="644" s="2" customFormat="1" x14ac:dyDescent="0.2"/>
    <row r="645" s="2" customFormat="1" x14ac:dyDescent="0.2"/>
    <row r="646" s="2" customFormat="1" x14ac:dyDescent="0.2"/>
    <row r="647" s="2" customFormat="1" x14ac:dyDescent="0.2"/>
    <row r="648" s="2" customFormat="1" x14ac:dyDescent="0.2"/>
    <row r="649" s="2" customFormat="1" x14ac:dyDescent="0.2"/>
    <row r="650" s="2" customFormat="1" x14ac:dyDescent="0.2"/>
    <row r="651" s="2" customFormat="1" x14ac:dyDescent="0.2"/>
    <row r="652" s="2" customFormat="1" x14ac:dyDescent="0.2"/>
    <row r="653" s="2" customFormat="1" x14ac:dyDescent="0.2"/>
    <row r="654" s="2" customFormat="1" x14ac:dyDescent="0.2"/>
    <row r="655" s="2" customFormat="1" x14ac:dyDescent="0.2"/>
    <row r="656" s="2" customFormat="1" x14ac:dyDescent="0.2"/>
    <row r="657" s="2" customFormat="1" x14ac:dyDescent="0.2"/>
    <row r="658" s="2" customFormat="1" x14ac:dyDescent="0.2"/>
    <row r="659" s="2" customFormat="1" x14ac:dyDescent="0.2"/>
    <row r="660" s="2" customFormat="1" x14ac:dyDescent="0.2"/>
    <row r="661" s="2" customFormat="1" x14ac:dyDescent="0.2"/>
    <row r="662" s="2" customFormat="1" x14ac:dyDescent="0.2"/>
    <row r="663" s="2" customFormat="1" x14ac:dyDescent="0.2"/>
    <row r="664" s="2" customFormat="1" x14ac:dyDescent="0.2"/>
    <row r="665" s="2" customFormat="1" x14ac:dyDescent="0.2"/>
    <row r="666" s="2" customFormat="1" x14ac:dyDescent="0.2"/>
    <row r="667" s="2" customFormat="1" x14ac:dyDescent="0.2"/>
    <row r="668" s="2" customFormat="1" x14ac:dyDescent="0.2"/>
    <row r="669" s="2" customFormat="1" x14ac:dyDescent="0.2"/>
    <row r="670" s="2" customFormat="1" x14ac:dyDescent="0.2"/>
    <row r="671" s="2" customFormat="1" x14ac:dyDescent="0.2"/>
    <row r="672" s="2" customFormat="1" x14ac:dyDescent="0.2"/>
    <row r="673" s="2" customFormat="1" x14ac:dyDescent="0.2"/>
    <row r="674" s="2" customFormat="1" x14ac:dyDescent="0.2"/>
    <row r="675" s="2" customFormat="1" x14ac:dyDescent="0.2"/>
    <row r="676" s="2" customFormat="1" x14ac:dyDescent="0.2"/>
    <row r="677" s="2" customFormat="1" x14ac:dyDescent="0.2"/>
    <row r="678" s="2" customFormat="1" x14ac:dyDescent="0.2"/>
    <row r="679" s="2" customFormat="1" x14ac:dyDescent="0.2"/>
    <row r="680" s="2" customFormat="1" x14ac:dyDescent="0.2"/>
    <row r="681" s="2" customFormat="1" x14ac:dyDescent="0.2"/>
    <row r="682" s="2" customFormat="1" x14ac:dyDescent="0.2"/>
    <row r="683" s="2" customFormat="1" x14ac:dyDescent="0.2"/>
    <row r="684" s="2" customFormat="1" x14ac:dyDescent="0.2"/>
    <row r="685" s="2" customFormat="1" x14ac:dyDescent="0.2"/>
    <row r="686" s="2" customFormat="1" x14ac:dyDescent="0.2"/>
    <row r="687" s="2" customFormat="1" x14ac:dyDescent="0.2"/>
    <row r="688" s="2" customFormat="1" x14ac:dyDescent="0.2"/>
    <row r="689" s="2" customFormat="1" x14ac:dyDescent="0.2"/>
    <row r="690" s="2" customFormat="1" x14ac:dyDescent="0.2"/>
    <row r="691" s="2" customFormat="1" x14ac:dyDescent="0.2"/>
    <row r="692" s="2" customFormat="1" x14ac:dyDescent="0.2"/>
    <row r="693" s="2" customFormat="1" x14ac:dyDescent="0.2"/>
    <row r="694" s="2" customFormat="1" x14ac:dyDescent="0.2"/>
    <row r="695" s="2" customFormat="1" x14ac:dyDescent="0.2"/>
    <row r="696" s="2" customFormat="1" x14ac:dyDescent="0.2"/>
    <row r="697" s="2" customFormat="1" x14ac:dyDescent="0.2"/>
    <row r="698" s="2" customFormat="1" x14ac:dyDescent="0.2"/>
    <row r="699" s="2" customFormat="1" x14ac:dyDescent="0.2"/>
    <row r="700" s="2" customFormat="1" x14ac:dyDescent="0.2"/>
    <row r="701" s="2" customFormat="1" x14ac:dyDescent="0.2"/>
    <row r="702" s="2" customFormat="1" x14ac:dyDescent="0.2"/>
    <row r="703" s="2" customFormat="1" x14ac:dyDescent="0.2"/>
    <row r="704" s="2" customFormat="1" x14ac:dyDescent="0.2"/>
    <row r="705" s="2" customFormat="1" x14ac:dyDescent="0.2"/>
    <row r="706" s="2" customFormat="1" x14ac:dyDescent="0.2"/>
    <row r="707" s="2" customFormat="1" x14ac:dyDescent="0.2"/>
    <row r="708" s="2" customFormat="1" x14ac:dyDescent="0.2"/>
    <row r="709" s="2" customFormat="1" x14ac:dyDescent="0.2"/>
    <row r="710" s="2" customFormat="1" x14ac:dyDescent="0.2"/>
    <row r="711" s="2" customFormat="1" x14ac:dyDescent="0.2"/>
    <row r="712" s="2" customFormat="1" x14ac:dyDescent="0.2"/>
    <row r="713" s="2" customFormat="1" x14ac:dyDescent="0.2"/>
    <row r="714" s="2" customFormat="1" x14ac:dyDescent="0.2"/>
    <row r="715" s="2" customFormat="1" x14ac:dyDescent="0.2"/>
    <row r="716" s="2" customFormat="1" x14ac:dyDescent="0.2"/>
    <row r="717" s="2" customFormat="1" x14ac:dyDescent="0.2"/>
    <row r="718" s="2" customFormat="1" x14ac:dyDescent="0.2"/>
    <row r="719" s="2" customFormat="1" x14ac:dyDescent="0.2"/>
    <row r="720" s="2" customFormat="1" x14ac:dyDescent="0.2"/>
    <row r="721" s="2" customFormat="1" x14ac:dyDescent="0.2"/>
    <row r="722" s="2" customFormat="1" x14ac:dyDescent="0.2"/>
    <row r="723" s="2" customFormat="1" x14ac:dyDescent="0.2"/>
    <row r="724" s="2" customFormat="1" x14ac:dyDescent="0.2"/>
    <row r="725" s="2" customFormat="1" x14ac:dyDescent="0.2"/>
    <row r="726" s="2" customFormat="1" x14ac:dyDescent="0.2"/>
    <row r="727" s="2" customFormat="1" x14ac:dyDescent="0.2"/>
    <row r="728" s="2" customFormat="1" x14ac:dyDescent="0.2"/>
    <row r="729" s="2" customFormat="1" x14ac:dyDescent="0.2"/>
    <row r="730" s="2" customFormat="1" x14ac:dyDescent="0.2"/>
    <row r="731" s="2" customFormat="1" x14ac:dyDescent="0.2"/>
    <row r="732" s="2" customFormat="1" x14ac:dyDescent="0.2"/>
    <row r="733" s="2" customFormat="1" x14ac:dyDescent="0.2"/>
    <row r="734" s="2" customFormat="1" x14ac:dyDescent="0.2"/>
    <row r="735" s="2" customFormat="1" x14ac:dyDescent="0.2"/>
    <row r="736" s="2" customFormat="1" x14ac:dyDescent="0.2"/>
    <row r="737" s="2" customFormat="1" x14ac:dyDescent="0.2"/>
    <row r="738" s="2" customFormat="1" x14ac:dyDescent="0.2"/>
    <row r="739" s="2" customFormat="1" x14ac:dyDescent="0.2"/>
    <row r="740" s="2" customFormat="1" x14ac:dyDescent="0.2"/>
    <row r="741" s="2" customFormat="1" x14ac:dyDescent="0.2"/>
    <row r="742" s="2" customFormat="1" x14ac:dyDescent="0.2"/>
    <row r="743" s="2" customFormat="1" x14ac:dyDescent="0.2"/>
    <row r="744" s="2" customFormat="1" x14ac:dyDescent="0.2"/>
    <row r="745" s="2" customFormat="1" x14ac:dyDescent="0.2"/>
    <row r="746" s="2" customFormat="1" x14ac:dyDescent="0.2"/>
    <row r="747" s="2" customFormat="1" x14ac:dyDescent="0.2"/>
    <row r="748" s="2" customFormat="1" x14ac:dyDescent="0.2"/>
    <row r="749" s="2" customFormat="1" x14ac:dyDescent="0.2"/>
    <row r="750" s="2" customFormat="1" x14ac:dyDescent="0.2"/>
    <row r="751" s="2" customFormat="1" x14ac:dyDescent="0.2"/>
    <row r="752" s="2" customFormat="1" x14ac:dyDescent="0.2"/>
    <row r="753" s="2" customFormat="1" x14ac:dyDescent="0.2"/>
    <row r="754" s="2" customFormat="1" x14ac:dyDescent="0.2"/>
    <row r="755" s="2" customFormat="1" x14ac:dyDescent="0.2"/>
    <row r="756" s="2" customFormat="1" x14ac:dyDescent="0.2"/>
    <row r="757" s="2" customFormat="1" x14ac:dyDescent="0.2"/>
    <row r="758" s="2" customFormat="1" x14ac:dyDescent="0.2"/>
    <row r="759" s="2" customFormat="1" x14ac:dyDescent="0.2"/>
    <row r="760" s="2" customFormat="1" x14ac:dyDescent="0.2"/>
    <row r="761" s="2" customFormat="1" x14ac:dyDescent="0.2"/>
    <row r="762" s="2" customFormat="1" x14ac:dyDescent="0.2"/>
    <row r="763" s="2" customFormat="1" x14ac:dyDescent="0.2"/>
    <row r="764" s="2" customFormat="1" x14ac:dyDescent="0.2"/>
    <row r="765" s="2" customFormat="1" x14ac:dyDescent="0.2"/>
    <row r="766" s="2" customFormat="1" x14ac:dyDescent="0.2"/>
    <row r="767" s="2" customFormat="1" x14ac:dyDescent="0.2"/>
    <row r="768" s="2" customFormat="1" x14ac:dyDescent="0.2"/>
    <row r="769" s="2" customFormat="1" x14ac:dyDescent="0.2"/>
    <row r="770" s="2" customFormat="1" x14ac:dyDescent="0.2"/>
    <row r="771" s="2" customFormat="1" x14ac:dyDescent="0.2"/>
    <row r="772" s="2" customFormat="1" x14ac:dyDescent="0.2"/>
    <row r="773" s="2" customFormat="1" x14ac:dyDescent="0.2"/>
    <row r="774" s="2" customFormat="1" x14ac:dyDescent="0.2"/>
    <row r="775" s="2" customFormat="1" x14ac:dyDescent="0.2"/>
    <row r="776" s="2" customFormat="1" x14ac:dyDescent="0.2"/>
    <row r="777" s="2" customFormat="1" x14ac:dyDescent="0.2"/>
    <row r="778" s="2" customFormat="1" x14ac:dyDescent="0.2"/>
    <row r="779" s="2" customFormat="1" x14ac:dyDescent="0.2"/>
    <row r="780" s="2" customFormat="1" x14ac:dyDescent="0.2"/>
    <row r="781" s="2" customFormat="1" x14ac:dyDescent="0.2"/>
    <row r="782" s="2" customFormat="1" x14ac:dyDescent="0.2"/>
    <row r="783" s="2" customFormat="1" x14ac:dyDescent="0.2"/>
    <row r="784" s="2" customFormat="1" x14ac:dyDescent="0.2"/>
    <row r="785" s="2" customFormat="1" x14ac:dyDescent="0.2"/>
    <row r="786" s="2" customFormat="1" x14ac:dyDescent="0.2"/>
    <row r="787" s="2" customFormat="1" x14ac:dyDescent="0.2"/>
    <row r="788" s="2" customFormat="1" x14ac:dyDescent="0.2"/>
    <row r="789" s="2" customFormat="1" x14ac:dyDescent="0.2"/>
    <row r="790" s="2" customFormat="1" x14ac:dyDescent="0.2"/>
    <row r="791" s="2" customFormat="1" x14ac:dyDescent="0.2"/>
    <row r="792" s="2" customFormat="1" x14ac:dyDescent="0.2"/>
    <row r="793" s="2" customFormat="1" x14ac:dyDescent="0.2"/>
    <row r="794" s="2" customFormat="1" x14ac:dyDescent="0.2"/>
    <row r="795" s="2" customFormat="1" x14ac:dyDescent="0.2"/>
    <row r="796" s="2" customFormat="1" x14ac:dyDescent="0.2"/>
    <row r="797" s="2" customFormat="1" x14ac:dyDescent="0.2"/>
    <row r="798" s="2" customFormat="1" x14ac:dyDescent="0.2"/>
    <row r="799" s="2" customFormat="1" x14ac:dyDescent="0.2"/>
    <row r="800" s="2" customFormat="1" x14ac:dyDescent="0.2"/>
    <row r="801" s="2" customFormat="1" x14ac:dyDescent="0.2"/>
    <row r="802" s="2" customFormat="1" x14ac:dyDescent="0.2"/>
    <row r="803" s="2" customFormat="1" x14ac:dyDescent="0.2"/>
    <row r="804" s="2" customFormat="1" x14ac:dyDescent="0.2"/>
    <row r="805" s="2" customFormat="1" x14ac:dyDescent="0.2"/>
    <row r="806" s="2" customFormat="1" x14ac:dyDescent="0.2"/>
    <row r="807" s="2" customFormat="1" x14ac:dyDescent="0.2"/>
    <row r="808" s="2" customFormat="1" x14ac:dyDescent="0.2"/>
    <row r="809" s="2" customFormat="1" x14ac:dyDescent="0.2"/>
    <row r="810" s="2" customFormat="1" x14ac:dyDescent="0.2"/>
    <row r="811" s="2" customFormat="1" x14ac:dyDescent="0.2"/>
    <row r="812" s="2" customFormat="1" x14ac:dyDescent="0.2"/>
    <row r="813" s="2" customFormat="1" x14ac:dyDescent="0.2"/>
    <row r="814" s="2" customFormat="1" x14ac:dyDescent="0.2"/>
    <row r="815" s="2" customFormat="1" x14ac:dyDescent="0.2"/>
    <row r="816" s="2" customFormat="1" x14ac:dyDescent="0.2"/>
    <row r="817" s="2" customFormat="1" x14ac:dyDescent="0.2"/>
    <row r="818" s="2" customFormat="1" x14ac:dyDescent="0.2"/>
    <row r="819" s="2" customFormat="1" x14ac:dyDescent="0.2"/>
    <row r="820" s="2" customFormat="1" x14ac:dyDescent="0.2"/>
    <row r="821" s="2" customFormat="1" x14ac:dyDescent="0.2"/>
    <row r="822" s="2" customFormat="1" x14ac:dyDescent="0.2"/>
    <row r="823" s="2" customFormat="1" x14ac:dyDescent="0.2"/>
    <row r="824" s="2" customFormat="1" x14ac:dyDescent="0.2"/>
    <row r="825" s="2" customFormat="1" x14ac:dyDescent="0.2"/>
    <row r="826" s="2" customFormat="1" x14ac:dyDescent="0.2"/>
    <row r="827" s="2" customFormat="1" x14ac:dyDescent="0.2"/>
    <row r="828" s="2" customFormat="1" x14ac:dyDescent="0.2"/>
    <row r="829" s="2" customFormat="1" x14ac:dyDescent="0.2"/>
    <row r="830" s="2" customFormat="1" x14ac:dyDescent="0.2"/>
    <row r="831" s="2" customFormat="1" x14ac:dyDescent="0.2"/>
    <row r="832" s="2" customFormat="1" x14ac:dyDescent="0.2"/>
    <row r="833" s="2" customFormat="1" x14ac:dyDescent="0.2"/>
    <row r="834" s="2" customFormat="1" x14ac:dyDescent="0.2"/>
    <row r="835" s="2" customFormat="1" x14ac:dyDescent="0.2"/>
    <row r="836" s="2" customFormat="1" x14ac:dyDescent="0.2"/>
    <row r="837" s="2" customFormat="1" x14ac:dyDescent="0.2"/>
    <row r="838" s="2" customFormat="1" x14ac:dyDescent="0.2"/>
    <row r="839" s="2" customFormat="1" x14ac:dyDescent="0.2"/>
    <row r="840" s="2" customFormat="1" x14ac:dyDescent="0.2"/>
    <row r="841" s="2" customFormat="1" x14ac:dyDescent="0.2"/>
    <row r="842" s="2" customFormat="1" x14ac:dyDescent="0.2"/>
    <row r="843" s="2" customFormat="1" x14ac:dyDescent="0.2"/>
    <row r="844" s="2" customFormat="1" x14ac:dyDescent="0.2"/>
    <row r="845" s="2" customFormat="1" x14ac:dyDescent="0.2"/>
    <row r="846" s="2" customFormat="1" x14ac:dyDescent="0.2"/>
    <row r="847" s="2" customFormat="1" x14ac:dyDescent="0.2"/>
    <row r="848" s="2" customFormat="1" x14ac:dyDescent="0.2"/>
    <row r="849" s="2" customFormat="1" x14ac:dyDescent="0.2"/>
    <row r="850" s="2" customFormat="1" x14ac:dyDescent="0.2"/>
    <row r="851" s="2" customFormat="1" x14ac:dyDescent="0.2"/>
    <row r="852" s="2" customFormat="1" x14ac:dyDescent="0.2"/>
    <row r="853" s="2" customFormat="1" x14ac:dyDescent="0.2"/>
    <row r="854" s="2" customFormat="1" x14ac:dyDescent="0.2"/>
    <row r="855" s="2" customFormat="1" x14ac:dyDescent="0.2"/>
    <row r="856" s="2" customFormat="1" x14ac:dyDescent="0.2"/>
    <row r="857" s="2" customFormat="1" x14ac:dyDescent="0.2"/>
    <row r="858" s="2" customFormat="1" x14ac:dyDescent="0.2"/>
    <row r="859" s="2" customFormat="1" x14ac:dyDescent="0.2"/>
    <row r="860" s="2" customFormat="1" x14ac:dyDescent="0.2"/>
    <row r="861" s="2" customFormat="1" x14ac:dyDescent="0.2"/>
    <row r="862" s="2" customFormat="1" x14ac:dyDescent="0.2"/>
    <row r="863" s="2" customFormat="1" x14ac:dyDescent="0.2"/>
    <row r="864" s="2" customFormat="1" x14ac:dyDescent="0.2"/>
    <row r="865" s="2" customFormat="1" x14ac:dyDescent="0.2"/>
    <row r="866" s="2" customFormat="1" x14ac:dyDescent="0.2"/>
    <row r="867" s="2" customFormat="1" x14ac:dyDescent="0.2"/>
    <row r="868" s="2" customFormat="1" x14ac:dyDescent="0.2"/>
    <row r="869" s="2" customFormat="1" x14ac:dyDescent="0.2"/>
    <row r="870" s="2" customFormat="1" x14ac:dyDescent="0.2"/>
    <row r="871" s="2" customFormat="1" x14ac:dyDescent="0.2"/>
    <row r="872" s="2" customFormat="1" x14ac:dyDescent="0.2"/>
    <row r="873" s="2" customFormat="1" x14ac:dyDescent="0.2"/>
    <row r="874" s="2" customFormat="1" x14ac:dyDescent="0.2"/>
    <row r="875" s="2" customFormat="1" x14ac:dyDescent="0.2"/>
    <row r="876" s="2" customFormat="1" x14ac:dyDescent="0.2"/>
    <row r="877" s="2" customFormat="1" x14ac:dyDescent="0.2"/>
    <row r="878" s="2" customFormat="1" x14ac:dyDescent="0.2"/>
    <row r="879" s="2" customFormat="1" x14ac:dyDescent="0.2"/>
    <row r="880" s="2" customFormat="1" x14ac:dyDescent="0.2"/>
    <row r="881" s="2" customFormat="1" x14ac:dyDescent="0.2"/>
    <row r="882" s="2" customFormat="1" x14ac:dyDescent="0.2"/>
    <row r="883" s="2" customFormat="1" x14ac:dyDescent="0.2"/>
    <row r="884" s="2" customFormat="1" x14ac:dyDescent="0.2"/>
    <row r="885" s="2" customFormat="1" x14ac:dyDescent="0.2"/>
    <row r="886" s="2" customFormat="1" x14ac:dyDescent="0.2"/>
    <row r="887" s="2" customFormat="1" x14ac:dyDescent="0.2"/>
    <row r="888" s="2" customFormat="1" x14ac:dyDescent="0.2"/>
    <row r="889" s="2" customFormat="1" x14ac:dyDescent="0.2"/>
    <row r="890" s="2" customFormat="1" x14ac:dyDescent="0.2"/>
    <row r="891" s="2" customFormat="1" x14ac:dyDescent="0.2"/>
    <row r="892" s="2" customFormat="1" x14ac:dyDescent="0.2"/>
    <row r="893" s="2" customFormat="1" x14ac:dyDescent="0.2"/>
    <row r="894" s="2" customFormat="1" x14ac:dyDescent="0.2"/>
    <row r="895" s="2" customFormat="1" x14ac:dyDescent="0.2"/>
    <row r="896" s="2" customFormat="1" x14ac:dyDescent="0.2"/>
    <row r="897" s="2" customFormat="1" x14ac:dyDescent="0.2"/>
    <row r="898" s="2" customFormat="1" x14ac:dyDescent="0.2"/>
    <row r="899" s="2" customFormat="1" x14ac:dyDescent="0.2"/>
    <row r="900" s="2" customFormat="1" x14ac:dyDescent="0.2"/>
    <row r="901" s="2" customFormat="1" x14ac:dyDescent="0.2"/>
    <row r="902" s="2" customFormat="1" x14ac:dyDescent="0.2"/>
    <row r="903" s="2" customFormat="1" x14ac:dyDescent="0.2"/>
    <row r="904" s="2" customFormat="1" x14ac:dyDescent="0.2"/>
    <row r="905" s="2" customFormat="1" x14ac:dyDescent="0.2"/>
    <row r="906" s="2" customFormat="1" x14ac:dyDescent="0.2"/>
    <row r="907" s="2" customFormat="1" x14ac:dyDescent="0.2"/>
    <row r="908" s="2" customFormat="1" x14ac:dyDescent="0.2"/>
    <row r="909" s="2" customFormat="1" x14ac:dyDescent="0.2"/>
    <row r="910" s="2" customFormat="1" x14ac:dyDescent="0.2"/>
    <row r="911" s="2" customFormat="1" x14ac:dyDescent="0.2"/>
    <row r="912" s="2" customFormat="1" x14ac:dyDescent="0.2"/>
    <row r="913" s="2" customFormat="1" x14ac:dyDescent="0.2"/>
    <row r="914" s="2" customFormat="1" x14ac:dyDescent="0.2"/>
    <row r="915" s="2" customFormat="1" x14ac:dyDescent="0.2"/>
    <row r="916" s="2" customFormat="1" x14ac:dyDescent="0.2"/>
    <row r="917" s="2" customFormat="1" x14ac:dyDescent="0.2"/>
    <row r="918" s="2" customFormat="1" x14ac:dyDescent="0.2"/>
    <row r="919" s="2" customFormat="1" x14ac:dyDescent="0.2"/>
    <row r="920" s="2" customFormat="1" x14ac:dyDescent="0.2"/>
    <row r="921" s="2" customFormat="1" x14ac:dyDescent="0.2"/>
    <row r="922" s="2" customFormat="1" x14ac:dyDescent="0.2"/>
    <row r="923" s="2" customFormat="1" x14ac:dyDescent="0.2"/>
    <row r="924" s="2" customFormat="1" x14ac:dyDescent="0.2"/>
    <row r="925" s="2" customFormat="1" x14ac:dyDescent="0.2"/>
    <row r="926" s="2" customFormat="1" x14ac:dyDescent="0.2"/>
    <row r="927" s="2" customFormat="1" x14ac:dyDescent="0.2"/>
    <row r="928" s="2" customFormat="1" x14ac:dyDescent="0.2"/>
    <row r="929" s="2" customFormat="1" x14ac:dyDescent="0.2"/>
    <row r="930" s="2" customFormat="1" x14ac:dyDescent="0.2"/>
    <row r="931" s="2" customFormat="1" x14ac:dyDescent="0.2"/>
    <row r="932" s="2" customFormat="1" x14ac:dyDescent="0.2"/>
    <row r="933" s="2" customFormat="1" x14ac:dyDescent="0.2"/>
    <row r="934" s="2" customFormat="1" x14ac:dyDescent="0.2"/>
    <row r="935" s="2" customFormat="1" x14ac:dyDescent="0.2"/>
    <row r="936" s="2" customFormat="1" x14ac:dyDescent="0.2"/>
    <row r="937" s="2" customFormat="1" x14ac:dyDescent="0.2"/>
    <row r="938" s="2" customFormat="1" x14ac:dyDescent="0.2"/>
    <row r="939" s="2" customFormat="1" x14ac:dyDescent="0.2"/>
    <row r="940" s="2" customFormat="1" x14ac:dyDescent="0.2"/>
    <row r="941" s="2" customFormat="1" x14ac:dyDescent="0.2"/>
    <row r="942" s="2" customFormat="1" x14ac:dyDescent="0.2"/>
    <row r="943" s="2" customFormat="1" x14ac:dyDescent="0.2"/>
    <row r="944" s="2" customFormat="1" x14ac:dyDescent="0.2"/>
    <row r="945" s="2" customFormat="1" x14ac:dyDescent="0.2"/>
    <row r="946" s="2" customFormat="1" x14ac:dyDescent="0.2"/>
    <row r="947" s="2" customFormat="1" x14ac:dyDescent="0.2"/>
    <row r="948" s="2" customFormat="1" x14ac:dyDescent="0.2"/>
    <row r="949" s="2" customFormat="1" x14ac:dyDescent="0.2"/>
    <row r="950" s="2" customFormat="1" x14ac:dyDescent="0.2"/>
    <row r="951" s="2" customFormat="1" x14ac:dyDescent="0.2"/>
    <row r="952" s="2" customFormat="1" x14ac:dyDescent="0.2"/>
    <row r="953" s="2" customFormat="1" x14ac:dyDescent="0.2"/>
    <row r="954" s="2" customFormat="1" x14ac:dyDescent="0.2"/>
    <row r="955" s="2" customFormat="1" x14ac:dyDescent="0.2"/>
    <row r="956" s="2" customFormat="1" x14ac:dyDescent="0.2"/>
    <row r="957" s="2" customFormat="1" x14ac:dyDescent="0.2"/>
    <row r="958" s="2" customFormat="1" x14ac:dyDescent="0.2"/>
    <row r="959" s="2" customFormat="1" x14ac:dyDescent="0.2"/>
    <row r="960" s="2" customFormat="1" x14ac:dyDescent="0.2"/>
    <row r="961" s="2" customFormat="1" x14ac:dyDescent="0.2"/>
    <row r="962" s="2" customFormat="1" x14ac:dyDescent="0.2"/>
    <row r="963" s="2" customFormat="1" x14ac:dyDescent="0.2"/>
    <row r="964" s="2" customFormat="1" x14ac:dyDescent="0.2"/>
    <row r="965" s="2" customFormat="1" x14ac:dyDescent="0.2"/>
    <row r="966" s="2" customFormat="1" x14ac:dyDescent="0.2"/>
    <row r="967" s="2" customFormat="1" x14ac:dyDescent="0.2"/>
    <row r="968" s="2" customFormat="1" x14ac:dyDescent="0.2"/>
    <row r="969" s="2" customFormat="1" x14ac:dyDescent="0.2"/>
    <row r="970" s="2" customFormat="1" x14ac:dyDescent="0.2"/>
    <row r="971" s="2" customFormat="1" x14ac:dyDescent="0.2"/>
    <row r="972" s="2" customFormat="1" x14ac:dyDescent="0.2"/>
    <row r="973" s="2" customFormat="1" x14ac:dyDescent="0.2"/>
    <row r="974" s="2" customFormat="1" x14ac:dyDescent="0.2"/>
    <row r="975" s="2" customFormat="1" x14ac:dyDescent="0.2"/>
    <row r="976" s="2" customFormat="1" x14ac:dyDescent="0.2"/>
    <row r="977" s="2" customFormat="1" x14ac:dyDescent="0.2"/>
    <row r="978" s="2" customFormat="1" x14ac:dyDescent="0.2"/>
    <row r="979" s="2" customFormat="1" x14ac:dyDescent="0.2"/>
    <row r="980" s="2" customFormat="1" x14ac:dyDescent="0.2"/>
    <row r="981" s="2" customFormat="1" x14ac:dyDescent="0.2"/>
    <row r="982" s="2" customFormat="1" x14ac:dyDescent="0.2"/>
    <row r="983" s="2" customFormat="1" x14ac:dyDescent="0.2"/>
    <row r="984" s="2" customFormat="1" x14ac:dyDescent="0.2"/>
    <row r="985" s="2" customFormat="1" x14ac:dyDescent="0.2"/>
    <row r="986" s="2" customFormat="1" x14ac:dyDescent="0.2"/>
    <row r="987" s="2" customFormat="1" x14ac:dyDescent="0.2"/>
    <row r="988" s="2" customFormat="1" x14ac:dyDescent="0.2"/>
    <row r="989" s="2" customFormat="1" x14ac:dyDescent="0.2"/>
    <row r="990" s="2" customFormat="1" x14ac:dyDescent="0.2"/>
    <row r="991" s="2" customFormat="1" x14ac:dyDescent="0.2"/>
    <row r="992" s="2" customFormat="1" x14ac:dyDescent="0.2"/>
    <row r="993" s="2" customFormat="1" x14ac:dyDescent="0.2"/>
    <row r="994" s="2" customFormat="1" x14ac:dyDescent="0.2"/>
    <row r="995" s="2" customFormat="1" x14ac:dyDescent="0.2"/>
    <row r="996" s="2" customFormat="1" x14ac:dyDescent="0.2"/>
    <row r="997" s="2" customFormat="1" x14ac:dyDescent="0.2"/>
    <row r="998" s="2" customFormat="1" x14ac:dyDescent="0.2"/>
    <row r="999" s="2" customFormat="1" x14ac:dyDescent="0.2"/>
    <row r="1000" s="2" customFormat="1" x14ac:dyDescent="0.2"/>
    <row r="1001" s="2" customFormat="1" x14ac:dyDescent="0.2"/>
    <row r="1002" s="2" customFormat="1" x14ac:dyDescent="0.2"/>
    <row r="1003" s="2" customFormat="1" x14ac:dyDescent="0.2"/>
    <row r="1004" s="2" customFormat="1" x14ac:dyDescent="0.2"/>
    <row r="1005" s="2" customFormat="1" x14ac:dyDescent="0.2"/>
    <row r="1006" s="2" customFormat="1" x14ac:dyDescent="0.2"/>
    <row r="1007" s="2" customFormat="1" x14ac:dyDescent="0.2"/>
    <row r="1008" s="2" customFormat="1" x14ac:dyDescent="0.2"/>
    <row r="1009" s="2" customFormat="1" x14ac:dyDescent="0.2"/>
    <row r="1010" s="2" customFormat="1" x14ac:dyDescent="0.2"/>
    <row r="1011" s="2" customFormat="1" x14ac:dyDescent="0.2"/>
    <row r="1012" s="2" customFormat="1" x14ac:dyDescent="0.2"/>
    <row r="1013" s="2" customFormat="1" x14ac:dyDescent="0.2"/>
    <row r="1014" s="2" customFormat="1" x14ac:dyDescent="0.2"/>
    <row r="1015" s="2" customFormat="1" x14ac:dyDescent="0.2"/>
    <row r="1016" s="2" customFormat="1" x14ac:dyDescent="0.2"/>
    <row r="1017" s="2" customFormat="1" x14ac:dyDescent="0.2"/>
    <row r="1018" s="2" customFormat="1" x14ac:dyDescent="0.2"/>
    <row r="1019" s="2" customFormat="1" x14ac:dyDescent="0.2"/>
    <row r="1020" s="2" customFormat="1" x14ac:dyDescent="0.2"/>
    <row r="1021" s="2" customFormat="1" x14ac:dyDescent="0.2"/>
    <row r="1022" s="2" customFormat="1" x14ac:dyDescent="0.2"/>
    <row r="1023" s="2" customFormat="1" x14ac:dyDescent="0.2"/>
    <row r="1024" s="2" customFormat="1" x14ac:dyDescent="0.2"/>
    <row r="1025" s="2" customFormat="1" x14ac:dyDescent="0.2"/>
    <row r="1026" s="2" customFormat="1" x14ac:dyDescent="0.2"/>
    <row r="1027" s="2" customFormat="1" x14ac:dyDescent="0.2"/>
    <row r="1028" s="2" customFormat="1" x14ac:dyDescent="0.2"/>
    <row r="1029" s="2" customFormat="1" x14ac:dyDescent="0.2"/>
    <row r="1030" s="2" customFormat="1" x14ac:dyDescent="0.2"/>
    <row r="1031" s="2" customFormat="1" x14ac:dyDescent="0.2"/>
    <row r="1032" s="2" customFormat="1" x14ac:dyDescent="0.2"/>
    <row r="1033" s="2" customFormat="1" x14ac:dyDescent="0.2"/>
    <row r="1034" s="2" customFormat="1" x14ac:dyDescent="0.2"/>
    <row r="1035" s="2" customFormat="1" x14ac:dyDescent="0.2"/>
    <row r="1036" s="2" customFormat="1" x14ac:dyDescent="0.2"/>
    <row r="1037" s="2" customFormat="1" x14ac:dyDescent="0.2"/>
    <row r="1038" s="2" customFormat="1" x14ac:dyDescent="0.2"/>
    <row r="1039" s="2" customFormat="1" x14ac:dyDescent="0.2"/>
    <row r="1040" s="2" customFormat="1" x14ac:dyDescent="0.2"/>
    <row r="1041" s="2" customFormat="1" x14ac:dyDescent="0.2"/>
    <row r="1042" s="2" customFormat="1" x14ac:dyDescent="0.2"/>
    <row r="1043" s="2" customFormat="1" x14ac:dyDescent="0.2"/>
    <row r="1044" s="2" customFormat="1" x14ac:dyDescent="0.2"/>
    <row r="1045" s="2" customFormat="1" x14ac:dyDescent="0.2"/>
    <row r="1046" s="2" customFormat="1" x14ac:dyDescent="0.2"/>
    <row r="1047" s="2" customFormat="1" x14ac:dyDescent="0.2"/>
    <row r="1048" s="2" customFormat="1" x14ac:dyDescent="0.2"/>
    <row r="1049" s="2" customFormat="1" x14ac:dyDescent="0.2"/>
    <row r="1050" s="2" customFormat="1" x14ac:dyDescent="0.2"/>
    <row r="1051" s="2" customFormat="1" x14ac:dyDescent="0.2"/>
    <row r="1052" s="2" customFormat="1" x14ac:dyDescent="0.2"/>
    <row r="1053" s="2" customFormat="1" x14ac:dyDescent="0.2"/>
    <row r="1054" s="2" customFormat="1" x14ac:dyDescent="0.2"/>
    <row r="1055" s="2" customFormat="1" x14ac:dyDescent="0.2"/>
    <row r="1056" s="2" customFormat="1" x14ac:dyDescent="0.2"/>
    <row r="1057" s="2" customFormat="1" x14ac:dyDescent="0.2"/>
    <row r="1058" s="2" customFormat="1" x14ac:dyDescent="0.2"/>
    <row r="1059" s="2" customFormat="1" x14ac:dyDescent="0.2"/>
    <row r="1060" s="2" customFormat="1" x14ac:dyDescent="0.2"/>
    <row r="1061" s="2" customFormat="1" x14ac:dyDescent="0.2"/>
    <row r="1062" s="2" customFormat="1" x14ac:dyDescent="0.2"/>
    <row r="1063" s="2" customFormat="1" x14ac:dyDescent="0.2"/>
    <row r="1064" s="2" customFormat="1" x14ac:dyDescent="0.2"/>
    <row r="1065" s="2" customFormat="1" x14ac:dyDescent="0.2"/>
    <row r="1066" s="2" customFormat="1" x14ac:dyDescent="0.2"/>
    <row r="1067" s="2" customFormat="1" x14ac:dyDescent="0.2"/>
    <row r="1068" s="2" customFormat="1" x14ac:dyDescent="0.2"/>
    <row r="1069" s="2" customFormat="1" x14ac:dyDescent="0.2"/>
    <row r="1070" s="2" customFormat="1" x14ac:dyDescent="0.2"/>
    <row r="1071" s="2" customFormat="1" x14ac:dyDescent="0.2"/>
    <row r="1072" s="2" customFormat="1" x14ac:dyDescent="0.2"/>
    <row r="1073" s="2" customFormat="1" x14ac:dyDescent="0.2"/>
    <row r="1074" s="2" customFormat="1" x14ac:dyDescent="0.2"/>
    <row r="1075" s="2" customFormat="1" x14ac:dyDescent="0.2"/>
    <row r="1076" s="2" customFormat="1" x14ac:dyDescent="0.2"/>
    <row r="1077" s="2" customFormat="1" x14ac:dyDescent="0.2"/>
    <row r="1078" s="2" customFormat="1" x14ac:dyDescent="0.2"/>
    <row r="1079" s="2" customFormat="1" x14ac:dyDescent="0.2"/>
    <row r="1080" s="2" customFormat="1" x14ac:dyDescent="0.2"/>
    <row r="1081" s="2" customFormat="1" x14ac:dyDescent="0.2"/>
    <row r="1082" s="2" customFormat="1" x14ac:dyDescent="0.2"/>
    <row r="1083" s="2" customFormat="1" x14ac:dyDescent="0.2"/>
    <row r="1084" s="2" customFormat="1" x14ac:dyDescent="0.2"/>
    <row r="1085" s="2" customFormat="1" x14ac:dyDescent="0.2"/>
    <row r="1086" s="2" customFormat="1" x14ac:dyDescent="0.2"/>
    <row r="1087" s="2" customFormat="1" x14ac:dyDescent="0.2"/>
    <row r="1088" s="2" customFormat="1" x14ac:dyDescent="0.2"/>
    <row r="1089" s="2" customFormat="1" x14ac:dyDescent="0.2"/>
    <row r="1090" s="2" customFormat="1" x14ac:dyDescent="0.2"/>
    <row r="1091" s="2" customFormat="1" x14ac:dyDescent="0.2"/>
    <row r="1092" s="2" customFormat="1" x14ac:dyDescent="0.2"/>
    <row r="1093" s="2" customFormat="1" x14ac:dyDescent="0.2"/>
    <row r="1094" s="2" customFormat="1" x14ac:dyDescent="0.2"/>
    <row r="1095" s="2" customFormat="1" x14ac:dyDescent="0.2"/>
    <row r="1096" s="2" customFormat="1" x14ac:dyDescent="0.2"/>
    <row r="1097" s="2" customFormat="1" x14ac:dyDescent="0.2"/>
    <row r="1098" s="2" customFormat="1" x14ac:dyDescent="0.2"/>
    <row r="1099" s="2" customFormat="1" x14ac:dyDescent="0.2"/>
    <row r="1100" s="2" customFormat="1" x14ac:dyDescent="0.2"/>
    <row r="1101" s="2" customFormat="1" x14ac:dyDescent="0.2"/>
    <row r="1102" s="2" customFormat="1" x14ac:dyDescent="0.2"/>
    <row r="1103" s="2" customFormat="1" x14ac:dyDescent="0.2"/>
    <row r="1104" s="2" customFormat="1" x14ac:dyDescent="0.2"/>
    <row r="1105" s="2" customFormat="1" x14ac:dyDescent="0.2"/>
    <row r="1106" s="2" customFormat="1" x14ac:dyDescent="0.2"/>
    <row r="1107" s="2" customFormat="1" x14ac:dyDescent="0.2"/>
    <row r="1108" s="2" customFormat="1" x14ac:dyDescent="0.2"/>
    <row r="1109" s="2" customFormat="1" x14ac:dyDescent="0.2"/>
    <row r="1110" s="2" customFormat="1" x14ac:dyDescent="0.2"/>
    <row r="1111" s="2" customFormat="1" x14ac:dyDescent="0.2"/>
    <row r="1112" s="2" customFormat="1" x14ac:dyDescent="0.2"/>
    <row r="1113" s="2" customFormat="1" x14ac:dyDescent="0.2"/>
    <row r="1114" s="2" customFormat="1" x14ac:dyDescent="0.2"/>
    <row r="1115" s="2" customFormat="1" x14ac:dyDescent="0.2"/>
    <row r="1116" s="2" customFormat="1" x14ac:dyDescent="0.2"/>
    <row r="1117" s="2" customFormat="1" x14ac:dyDescent="0.2"/>
    <row r="1118" s="2" customFormat="1" x14ac:dyDescent="0.2"/>
    <row r="1119" s="2" customFormat="1" x14ac:dyDescent="0.2"/>
    <row r="1120" s="2" customFormat="1" x14ac:dyDescent="0.2"/>
    <row r="1121" s="2" customFormat="1" x14ac:dyDescent="0.2"/>
    <row r="1122" s="2" customFormat="1" x14ac:dyDescent="0.2"/>
    <row r="1123" s="2" customFormat="1" x14ac:dyDescent="0.2"/>
    <row r="1124" s="2" customFormat="1" x14ac:dyDescent="0.2"/>
    <row r="1125" s="2" customFormat="1" x14ac:dyDescent="0.2"/>
    <row r="1126" s="2" customFormat="1" x14ac:dyDescent="0.2"/>
    <row r="1127" s="2" customFormat="1" x14ac:dyDescent="0.2"/>
    <row r="1128" s="2" customFormat="1" x14ac:dyDescent="0.2"/>
    <row r="1129" s="2" customFormat="1" x14ac:dyDescent="0.2"/>
    <row r="1130" s="2" customFormat="1" x14ac:dyDescent="0.2"/>
    <row r="1131" s="2" customFormat="1" x14ac:dyDescent="0.2"/>
    <row r="1132" s="2" customFormat="1" x14ac:dyDescent="0.2"/>
    <row r="1133" s="2" customFormat="1" x14ac:dyDescent="0.2"/>
    <row r="1134" s="2" customFormat="1" x14ac:dyDescent="0.2"/>
    <row r="1135" s="2" customFormat="1" x14ac:dyDescent="0.2"/>
    <row r="1136" s="2" customFormat="1" x14ac:dyDescent="0.2"/>
    <row r="1137" s="2" customFormat="1" x14ac:dyDescent="0.2"/>
    <row r="1138" s="2" customFormat="1" x14ac:dyDescent="0.2"/>
    <row r="1139" s="2" customFormat="1" x14ac:dyDescent="0.2"/>
    <row r="1140" s="2" customFormat="1" x14ac:dyDescent="0.2"/>
    <row r="1141" s="2" customFormat="1" x14ac:dyDescent="0.2"/>
    <row r="1142" s="2" customFormat="1" x14ac:dyDescent="0.2"/>
    <row r="1143" s="2" customFormat="1" x14ac:dyDescent="0.2"/>
    <row r="1144" s="2" customFormat="1" x14ac:dyDescent="0.2"/>
    <row r="1145" s="2" customFormat="1" x14ac:dyDescent="0.2"/>
    <row r="1146" s="2" customFormat="1" x14ac:dyDescent="0.2"/>
    <row r="1147" s="2" customFormat="1" x14ac:dyDescent="0.2"/>
    <row r="1148" s="2" customFormat="1" x14ac:dyDescent="0.2"/>
    <row r="1149" s="2" customFormat="1" x14ac:dyDescent="0.2"/>
    <row r="1150" s="2" customFormat="1" x14ac:dyDescent="0.2"/>
    <row r="1151" s="2" customFormat="1" x14ac:dyDescent="0.2"/>
    <row r="1152" s="2" customFormat="1" x14ac:dyDescent="0.2"/>
    <row r="1153" s="2" customFormat="1" x14ac:dyDescent="0.2"/>
    <row r="1154" s="2" customFormat="1" x14ac:dyDescent="0.2"/>
    <row r="1155" s="2" customFormat="1" x14ac:dyDescent="0.2"/>
    <row r="1156" s="2" customFormat="1" x14ac:dyDescent="0.2"/>
    <row r="1157" s="2" customFormat="1" x14ac:dyDescent="0.2"/>
    <row r="1158" s="2" customFormat="1" x14ac:dyDescent="0.2"/>
    <row r="1159" s="2" customFormat="1" x14ac:dyDescent="0.2"/>
    <row r="1160" s="2" customFormat="1" x14ac:dyDescent="0.2"/>
    <row r="1161" s="2" customFormat="1" x14ac:dyDescent="0.2"/>
    <row r="1162" s="2" customFormat="1" x14ac:dyDescent="0.2"/>
    <row r="1163" s="2" customFormat="1" x14ac:dyDescent="0.2"/>
    <row r="1164" s="2" customFormat="1" x14ac:dyDescent="0.2"/>
    <row r="1165" s="2" customFormat="1" x14ac:dyDescent="0.2"/>
    <row r="1166" s="2" customFormat="1" x14ac:dyDescent="0.2"/>
    <row r="1167" s="2" customFormat="1" x14ac:dyDescent="0.2"/>
    <row r="1168" s="2" customFormat="1" x14ac:dyDescent="0.2"/>
    <row r="1169" s="2" customFormat="1" x14ac:dyDescent="0.2"/>
    <row r="1170" s="2" customFormat="1" x14ac:dyDescent="0.2"/>
    <row r="1171" s="2" customFormat="1" x14ac:dyDescent="0.2"/>
    <row r="1172" s="2" customFormat="1" x14ac:dyDescent="0.2"/>
    <row r="1173" s="2" customFormat="1" x14ac:dyDescent="0.2"/>
    <row r="1174" s="2" customFormat="1" x14ac:dyDescent="0.2"/>
    <row r="1175" s="2" customFormat="1" x14ac:dyDescent="0.2"/>
    <row r="1176" s="2" customFormat="1" x14ac:dyDescent="0.2"/>
    <row r="1177" s="2" customFormat="1" x14ac:dyDescent="0.2"/>
    <row r="1178" s="2" customFormat="1" x14ac:dyDescent="0.2"/>
    <row r="1179" s="2" customFormat="1" x14ac:dyDescent="0.2"/>
    <row r="1180" s="2" customFormat="1" x14ac:dyDescent="0.2"/>
    <row r="1181" s="2" customFormat="1" x14ac:dyDescent="0.2"/>
    <row r="1182" s="2" customFormat="1" x14ac:dyDescent="0.2"/>
    <row r="1183" s="2" customFormat="1" x14ac:dyDescent="0.2"/>
    <row r="1184" s="2" customFormat="1" x14ac:dyDescent="0.2"/>
    <row r="1185" s="2" customFormat="1" x14ac:dyDescent="0.2"/>
    <row r="1186" s="2" customFormat="1" x14ac:dyDescent="0.2"/>
    <row r="1187" s="2" customFormat="1" x14ac:dyDescent="0.2"/>
    <row r="1188" s="2" customFormat="1" x14ac:dyDescent="0.2"/>
    <row r="1189" s="2" customFormat="1" x14ac:dyDescent="0.2"/>
    <row r="1190" s="2" customFormat="1" x14ac:dyDescent="0.2"/>
    <row r="1191" s="2" customFormat="1" x14ac:dyDescent="0.2"/>
    <row r="1192" s="2" customFormat="1" x14ac:dyDescent="0.2"/>
    <row r="1193" s="2" customFormat="1" x14ac:dyDescent="0.2"/>
    <row r="1194" s="2" customFormat="1" x14ac:dyDescent="0.2"/>
    <row r="1195" s="2" customFormat="1" x14ac:dyDescent="0.2"/>
    <row r="1196" s="2" customFormat="1" x14ac:dyDescent="0.2"/>
    <row r="1197" s="2" customFormat="1" x14ac:dyDescent="0.2"/>
    <row r="1198" s="2" customFormat="1" x14ac:dyDescent="0.2"/>
    <row r="1199" s="2" customFormat="1" x14ac:dyDescent="0.2"/>
    <row r="1200" s="2" customFormat="1" x14ac:dyDescent="0.2"/>
    <row r="1201" s="2" customFormat="1" x14ac:dyDescent="0.2"/>
    <row r="1202" s="2" customFormat="1" x14ac:dyDescent="0.2"/>
    <row r="1203" s="2" customFormat="1" x14ac:dyDescent="0.2"/>
    <row r="1204" s="2" customFormat="1" x14ac:dyDescent="0.2"/>
    <row r="1205" s="2" customFormat="1" x14ac:dyDescent="0.2"/>
    <row r="1206" s="2" customFormat="1" x14ac:dyDescent="0.2"/>
    <row r="1207" s="2" customFormat="1" x14ac:dyDescent="0.2"/>
    <row r="1208" s="2" customFormat="1" x14ac:dyDescent="0.2"/>
    <row r="1209" s="2" customFormat="1" x14ac:dyDescent="0.2"/>
    <row r="1210" s="2" customFormat="1" x14ac:dyDescent="0.2"/>
    <row r="1211" s="2" customFormat="1" x14ac:dyDescent="0.2"/>
    <row r="1212" s="2" customFormat="1" x14ac:dyDescent="0.2"/>
    <row r="1213" s="2" customFormat="1" x14ac:dyDescent="0.2"/>
    <row r="1214" s="2" customFormat="1" x14ac:dyDescent="0.2"/>
    <row r="1215" s="2" customFormat="1" x14ac:dyDescent="0.2"/>
    <row r="1216" s="2" customFormat="1" x14ac:dyDescent="0.2"/>
    <row r="1217" s="2" customFormat="1" x14ac:dyDescent="0.2"/>
    <row r="1218" s="2" customFormat="1" x14ac:dyDescent="0.2"/>
    <row r="1219" s="2" customFormat="1" x14ac:dyDescent="0.2"/>
    <row r="1220" s="2" customFormat="1" x14ac:dyDescent="0.2"/>
    <row r="1221" s="2" customFormat="1" x14ac:dyDescent="0.2"/>
    <row r="1222" s="2" customFormat="1" x14ac:dyDescent="0.2"/>
    <row r="1223" s="2" customFormat="1" x14ac:dyDescent="0.2"/>
    <row r="1224" s="2" customFormat="1" x14ac:dyDescent="0.2"/>
    <row r="1225" s="2" customFormat="1" x14ac:dyDescent="0.2"/>
    <row r="1226" s="2" customFormat="1" x14ac:dyDescent="0.2"/>
    <row r="1227" s="2" customFormat="1" x14ac:dyDescent="0.2"/>
    <row r="1228" s="2" customFormat="1" x14ac:dyDescent="0.2"/>
    <row r="1229" s="2" customFormat="1" x14ac:dyDescent="0.2"/>
    <row r="1230" s="2" customFormat="1" x14ac:dyDescent="0.2"/>
    <row r="1231" s="2" customFormat="1" x14ac:dyDescent="0.2"/>
    <row r="1232" s="2" customFormat="1" x14ac:dyDescent="0.2"/>
    <row r="1233" s="2" customFormat="1" x14ac:dyDescent="0.2"/>
    <row r="1234" s="2" customFormat="1" x14ac:dyDescent="0.2"/>
    <row r="1235" s="2" customFormat="1" x14ac:dyDescent="0.2"/>
    <row r="1236" s="2" customFormat="1" x14ac:dyDescent="0.2"/>
    <row r="1237" s="2" customFormat="1" x14ac:dyDescent="0.2"/>
    <row r="1238" s="2" customFormat="1" x14ac:dyDescent="0.2"/>
    <row r="1239" s="2" customFormat="1" x14ac:dyDescent="0.2"/>
    <row r="1240" s="2" customFormat="1" x14ac:dyDescent="0.2"/>
    <row r="1241" s="2" customFormat="1" x14ac:dyDescent="0.2"/>
    <row r="1242" s="2" customFormat="1" x14ac:dyDescent="0.2"/>
    <row r="1243" s="2" customFormat="1" x14ac:dyDescent="0.2"/>
    <row r="1244" s="2" customFormat="1" x14ac:dyDescent="0.2"/>
    <row r="1245" s="2" customFormat="1" x14ac:dyDescent="0.2"/>
    <row r="1246" s="2" customFormat="1" x14ac:dyDescent="0.2"/>
    <row r="1247" s="2" customFormat="1" x14ac:dyDescent="0.2"/>
    <row r="1248" s="2" customFormat="1" x14ac:dyDescent="0.2"/>
    <row r="1249" s="2" customFormat="1" x14ac:dyDescent="0.2"/>
    <row r="1250" s="2" customFormat="1" x14ac:dyDescent="0.2"/>
    <row r="1251" s="2" customFormat="1" x14ac:dyDescent="0.2"/>
    <row r="1252" s="2" customFormat="1" x14ac:dyDescent="0.2"/>
    <row r="1253" s="2" customFormat="1" x14ac:dyDescent="0.2"/>
    <row r="1254" s="2" customFormat="1" x14ac:dyDescent="0.2"/>
    <row r="1255" s="2" customFormat="1" x14ac:dyDescent="0.2"/>
    <row r="1256" s="2" customFormat="1" x14ac:dyDescent="0.2"/>
    <row r="1257" s="2" customFormat="1" x14ac:dyDescent="0.2"/>
    <row r="1258" s="2" customFormat="1" x14ac:dyDescent="0.2"/>
    <row r="1259" s="2" customFormat="1" x14ac:dyDescent="0.2"/>
    <row r="1260" s="2" customFormat="1" x14ac:dyDescent="0.2"/>
    <row r="1261" s="2" customFormat="1" x14ac:dyDescent="0.2"/>
    <row r="1262" s="2" customFormat="1" x14ac:dyDescent="0.2"/>
    <row r="1263" s="2" customFormat="1" x14ac:dyDescent="0.2"/>
    <row r="1264" s="2" customFormat="1" x14ac:dyDescent="0.2"/>
    <row r="1265" s="2" customFormat="1" x14ac:dyDescent="0.2"/>
    <row r="1266" s="2" customFormat="1" x14ac:dyDescent="0.2"/>
    <row r="1267" s="2" customFormat="1" x14ac:dyDescent="0.2"/>
    <row r="1268" s="2" customFormat="1" x14ac:dyDescent="0.2"/>
    <row r="1269" s="2" customFormat="1" x14ac:dyDescent="0.2"/>
    <row r="1270" s="2" customFormat="1" x14ac:dyDescent="0.2"/>
    <row r="1271" s="2" customFormat="1" x14ac:dyDescent="0.2"/>
    <row r="1272" s="2" customFormat="1" x14ac:dyDescent="0.2"/>
    <row r="1273" s="2" customFormat="1" x14ac:dyDescent="0.2"/>
    <row r="1274" s="2" customFormat="1" x14ac:dyDescent="0.2"/>
    <row r="1275" s="2" customFormat="1" x14ac:dyDescent="0.2"/>
    <row r="1276" s="2" customFormat="1" x14ac:dyDescent="0.2"/>
    <row r="1277" s="2" customFormat="1" x14ac:dyDescent="0.2"/>
    <row r="1278" s="2" customFormat="1" x14ac:dyDescent="0.2"/>
    <row r="1279" s="2" customFormat="1" x14ac:dyDescent="0.2"/>
    <row r="1280" s="2" customFormat="1" x14ac:dyDescent="0.2"/>
    <row r="1281" s="2" customFormat="1" x14ac:dyDescent="0.2"/>
    <row r="1282" s="2" customFormat="1" x14ac:dyDescent="0.2"/>
    <row r="1283" s="2" customFormat="1" x14ac:dyDescent="0.2"/>
    <row r="1284" s="2" customFormat="1" x14ac:dyDescent="0.2"/>
    <row r="1285" s="2" customFormat="1" x14ac:dyDescent="0.2"/>
    <row r="1286" s="2" customFormat="1" x14ac:dyDescent="0.2"/>
    <row r="1287" s="2" customFormat="1" x14ac:dyDescent="0.2"/>
    <row r="1288" s="2" customFormat="1" x14ac:dyDescent="0.2"/>
    <row r="1289" s="2" customFormat="1" x14ac:dyDescent="0.2"/>
    <row r="1290" s="2" customFormat="1" x14ac:dyDescent="0.2"/>
    <row r="1291" s="2" customFormat="1" x14ac:dyDescent="0.2"/>
    <row r="1292" s="2" customFormat="1" x14ac:dyDescent="0.2"/>
    <row r="1293" s="2" customFormat="1" x14ac:dyDescent="0.2"/>
    <row r="1294" s="2" customFormat="1" x14ac:dyDescent="0.2"/>
    <row r="1295" s="2" customFormat="1" x14ac:dyDescent="0.2"/>
    <row r="1296" s="2" customFormat="1" x14ac:dyDescent="0.2"/>
    <row r="1297" s="2" customFormat="1" x14ac:dyDescent="0.2"/>
    <row r="1298" s="2" customFormat="1" x14ac:dyDescent="0.2"/>
    <row r="1299" s="2" customFormat="1" x14ac:dyDescent="0.2"/>
    <row r="1300" s="2" customFormat="1" x14ac:dyDescent="0.2"/>
    <row r="1301" s="2" customFormat="1" x14ac:dyDescent="0.2"/>
    <row r="1302" s="2" customFormat="1" x14ac:dyDescent="0.2"/>
    <row r="1303" s="2" customFormat="1" x14ac:dyDescent="0.2"/>
    <row r="1304" s="2" customFormat="1" x14ac:dyDescent="0.2"/>
    <row r="1305" s="2" customFormat="1" x14ac:dyDescent="0.2"/>
    <row r="1306" s="2" customFormat="1" x14ac:dyDescent="0.2"/>
    <row r="1307" s="2" customFormat="1" x14ac:dyDescent="0.2"/>
    <row r="1308" s="2" customFormat="1" x14ac:dyDescent="0.2"/>
    <row r="1309" s="2" customFormat="1" x14ac:dyDescent="0.2"/>
    <row r="1310" s="2" customFormat="1" x14ac:dyDescent="0.2"/>
    <row r="1311" s="2" customFormat="1" x14ac:dyDescent="0.2"/>
    <row r="1312" s="2" customFormat="1" x14ac:dyDescent="0.2"/>
    <row r="1313" s="2" customFormat="1" x14ac:dyDescent="0.2"/>
    <row r="1314" s="2" customFormat="1" x14ac:dyDescent="0.2"/>
    <row r="1315" s="2" customFormat="1" x14ac:dyDescent="0.2"/>
    <row r="1316" s="2" customFormat="1" x14ac:dyDescent="0.2"/>
    <row r="1317" s="2" customFormat="1" x14ac:dyDescent="0.2"/>
    <row r="1318" s="2" customFormat="1" x14ac:dyDescent="0.2"/>
    <row r="1319" s="2" customFormat="1" x14ac:dyDescent="0.2"/>
    <row r="1320" s="2" customFormat="1" x14ac:dyDescent="0.2"/>
    <row r="1321" s="2" customFormat="1" x14ac:dyDescent="0.2"/>
    <row r="1322" s="2" customFormat="1" x14ac:dyDescent="0.2"/>
    <row r="1323" s="2" customFormat="1" x14ac:dyDescent="0.2"/>
    <row r="1324" s="2" customFormat="1" x14ac:dyDescent="0.2"/>
    <row r="1325" s="2" customFormat="1" x14ac:dyDescent="0.2"/>
    <row r="1326" s="2" customFormat="1" x14ac:dyDescent="0.2"/>
    <row r="1327" s="2" customFormat="1" x14ac:dyDescent="0.2"/>
    <row r="1328" s="2" customFormat="1" x14ac:dyDescent="0.2"/>
    <row r="1329" s="2" customFormat="1" x14ac:dyDescent="0.2"/>
    <row r="1330" s="2" customFormat="1" x14ac:dyDescent="0.2"/>
    <row r="1331" s="2" customFormat="1" x14ac:dyDescent="0.2"/>
    <row r="1332" s="2" customFormat="1" x14ac:dyDescent="0.2"/>
    <row r="1333" s="2" customFormat="1" x14ac:dyDescent="0.2"/>
    <row r="1334" s="2" customFormat="1" x14ac:dyDescent="0.2"/>
    <row r="1335" s="2" customFormat="1" x14ac:dyDescent="0.2"/>
    <row r="1336" s="2" customFormat="1" x14ac:dyDescent="0.2"/>
    <row r="1337" s="2" customFormat="1" x14ac:dyDescent="0.2"/>
    <row r="1338" s="2" customFormat="1" x14ac:dyDescent="0.2"/>
    <row r="1339" s="2" customFormat="1" x14ac:dyDescent="0.2"/>
    <row r="1340" s="2" customFormat="1" x14ac:dyDescent="0.2"/>
    <row r="1341" s="2" customFormat="1" x14ac:dyDescent="0.2"/>
    <row r="1342" s="2" customFormat="1" x14ac:dyDescent="0.2"/>
    <row r="1343" s="2" customFormat="1" x14ac:dyDescent="0.2"/>
    <row r="1344" s="2" customFormat="1" x14ac:dyDescent="0.2"/>
    <row r="1345" s="2" customFormat="1" x14ac:dyDescent="0.2"/>
    <row r="1346" s="2" customFormat="1" x14ac:dyDescent="0.2"/>
    <row r="1347" s="2" customFormat="1" x14ac:dyDescent="0.2"/>
    <row r="1348" s="2" customFormat="1" x14ac:dyDescent="0.2"/>
    <row r="1349" s="2" customFormat="1" x14ac:dyDescent="0.2"/>
    <row r="1350" s="2" customFormat="1" x14ac:dyDescent="0.2"/>
    <row r="1351" s="2" customFormat="1" x14ac:dyDescent="0.2"/>
    <row r="1352" s="2" customFormat="1" x14ac:dyDescent="0.2"/>
    <row r="1353" s="2" customFormat="1" x14ac:dyDescent="0.2"/>
    <row r="1354" s="2" customFormat="1" x14ac:dyDescent="0.2"/>
    <row r="1355" s="2" customFormat="1" x14ac:dyDescent="0.2"/>
    <row r="1356" s="2" customFormat="1" x14ac:dyDescent="0.2"/>
    <row r="1357" s="2" customFormat="1" x14ac:dyDescent="0.2"/>
    <row r="1358" s="2" customFormat="1" x14ac:dyDescent="0.2"/>
    <row r="1359" s="2" customFormat="1" x14ac:dyDescent="0.2"/>
    <row r="1360" s="2" customFormat="1" x14ac:dyDescent="0.2"/>
    <row r="1361" s="2" customFormat="1" x14ac:dyDescent="0.2"/>
    <row r="1362" s="2" customFormat="1" x14ac:dyDescent="0.2"/>
    <row r="1363" s="2" customFormat="1" x14ac:dyDescent="0.2"/>
    <row r="1364" s="2" customFormat="1" x14ac:dyDescent="0.2"/>
    <row r="1365" s="2" customFormat="1" x14ac:dyDescent="0.2"/>
    <row r="1366" s="2" customFormat="1" x14ac:dyDescent="0.2"/>
    <row r="1367" s="2" customFormat="1" x14ac:dyDescent="0.2"/>
    <row r="1368" s="2" customFormat="1" x14ac:dyDescent="0.2"/>
    <row r="1369" s="2" customFormat="1" x14ac:dyDescent="0.2"/>
    <row r="1370" s="2" customFormat="1" x14ac:dyDescent="0.2"/>
    <row r="1371" s="2" customFormat="1" x14ac:dyDescent="0.2"/>
    <row r="1372" s="2" customFormat="1" x14ac:dyDescent="0.2"/>
    <row r="1373" s="2" customFormat="1" x14ac:dyDescent="0.2"/>
    <row r="1374" s="2" customFormat="1" x14ac:dyDescent="0.2"/>
    <row r="1375" s="2" customFormat="1" x14ac:dyDescent="0.2"/>
    <row r="1376" s="2" customFormat="1" x14ac:dyDescent="0.2"/>
    <row r="1377" s="2" customFormat="1" x14ac:dyDescent="0.2"/>
    <row r="1378" s="2" customFormat="1" x14ac:dyDescent="0.2"/>
    <row r="1379" s="2" customFormat="1" x14ac:dyDescent="0.2"/>
    <row r="1380" s="2" customFormat="1" x14ac:dyDescent="0.2"/>
    <row r="1381" s="2" customFormat="1" x14ac:dyDescent="0.2"/>
    <row r="1382" s="2" customFormat="1" x14ac:dyDescent="0.2"/>
    <row r="1383" s="2" customFormat="1" x14ac:dyDescent="0.2"/>
    <row r="1384" s="2" customFormat="1" x14ac:dyDescent="0.2"/>
    <row r="1385" s="2" customFormat="1" x14ac:dyDescent="0.2"/>
    <row r="1386" s="2" customFormat="1" x14ac:dyDescent="0.2"/>
    <row r="1387" s="2" customFormat="1" x14ac:dyDescent="0.2"/>
    <row r="1388" s="2" customFormat="1" x14ac:dyDescent="0.2"/>
    <row r="1389" s="2" customFormat="1" x14ac:dyDescent="0.2"/>
    <row r="1390" s="2" customFormat="1" x14ac:dyDescent="0.2"/>
    <row r="1391" s="2" customFormat="1" x14ac:dyDescent="0.2"/>
    <row r="1392" s="2" customFormat="1" x14ac:dyDescent="0.2"/>
    <row r="1393" s="2" customFormat="1" x14ac:dyDescent="0.2"/>
    <row r="1394" s="2" customFormat="1" x14ac:dyDescent="0.2"/>
    <row r="1395" s="2" customFormat="1" x14ac:dyDescent="0.2"/>
    <row r="1396" s="2" customFormat="1" x14ac:dyDescent="0.2"/>
    <row r="1397" s="2" customFormat="1" x14ac:dyDescent="0.2"/>
    <row r="1398" s="2" customFormat="1" x14ac:dyDescent="0.2"/>
    <row r="1399" s="2" customFormat="1" x14ac:dyDescent="0.2"/>
    <row r="1400" s="2" customFormat="1" x14ac:dyDescent="0.2"/>
    <row r="1401" s="2" customFormat="1" x14ac:dyDescent="0.2"/>
    <row r="1402" s="2" customFormat="1" x14ac:dyDescent="0.2"/>
    <row r="1403" s="2" customFormat="1" x14ac:dyDescent="0.2"/>
    <row r="1404" s="2" customFormat="1" x14ac:dyDescent="0.2"/>
    <row r="1405" s="2" customFormat="1" x14ac:dyDescent="0.2"/>
    <row r="1406" s="2" customFormat="1" x14ac:dyDescent="0.2"/>
    <row r="1407" s="2" customFormat="1" x14ac:dyDescent="0.2"/>
    <row r="1408" s="2" customFormat="1" x14ac:dyDescent="0.2"/>
    <row r="1409" s="2" customFormat="1" x14ac:dyDescent="0.2"/>
    <row r="1410" s="2" customFormat="1" x14ac:dyDescent="0.2"/>
    <row r="1411" s="2" customFormat="1" x14ac:dyDescent="0.2"/>
    <row r="1412" s="2" customFormat="1" x14ac:dyDescent="0.2"/>
    <row r="1413" s="2" customFormat="1" x14ac:dyDescent="0.2"/>
    <row r="1414" s="2" customFormat="1" x14ac:dyDescent="0.2"/>
    <row r="1415" s="2" customFormat="1" x14ac:dyDescent="0.2"/>
    <row r="1416" s="2" customFormat="1" x14ac:dyDescent="0.2"/>
    <row r="1417" s="2" customFormat="1" x14ac:dyDescent="0.2"/>
    <row r="1418" s="2" customFormat="1" x14ac:dyDescent="0.2"/>
    <row r="1419" s="2" customFormat="1" x14ac:dyDescent="0.2"/>
    <row r="1420" s="2" customFormat="1" x14ac:dyDescent="0.2"/>
    <row r="1421" s="2" customFormat="1" x14ac:dyDescent="0.2"/>
    <row r="1422" s="2" customFormat="1" x14ac:dyDescent="0.2"/>
    <row r="1423" s="2" customFormat="1" x14ac:dyDescent="0.2"/>
    <row r="1424" s="2" customFormat="1" x14ac:dyDescent="0.2"/>
    <row r="1425" s="2" customFormat="1" x14ac:dyDescent="0.2"/>
    <row r="1426" s="2" customFormat="1" x14ac:dyDescent="0.2"/>
    <row r="1427" s="2" customFormat="1" x14ac:dyDescent="0.2"/>
    <row r="1428" s="2" customFormat="1" x14ac:dyDescent="0.2"/>
    <row r="1429" s="2" customFormat="1" x14ac:dyDescent="0.2"/>
    <row r="1430" s="2" customFormat="1" x14ac:dyDescent="0.2"/>
    <row r="1431" s="2" customFormat="1" x14ac:dyDescent="0.2"/>
    <row r="1432" s="2" customFormat="1" x14ac:dyDescent="0.2"/>
    <row r="1433" s="2" customFormat="1" x14ac:dyDescent="0.2"/>
    <row r="1434" s="2" customFormat="1" x14ac:dyDescent="0.2"/>
    <row r="1435" s="2" customFormat="1" x14ac:dyDescent="0.2"/>
    <row r="1436" s="2" customFormat="1" x14ac:dyDescent="0.2"/>
    <row r="1437" s="2" customFormat="1" x14ac:dyDescent="0.2"/>
    <row r="1438" s="2" customFormat="1" x14ac:dyDescent="0.2"/>
    <row r="1439" s="2" customFormat="1" x14ac:dyDescent="0.2"/>
    <row r="1440" s="2" customFormat="1" x14ac:dyDescent="0.2"/>
    <row r="1441" s="2" customFormat="1" x14ac:dyDescent="0.2"/>
    <row r="1442" s="2" customFormat="1" x14ac:dyDescent="0.2"/>
    <row r="1443" s="2" customFormat="1" x14ac:dyDescent="0.2"/>
    <row r="1444" s="2" customFormat="1" x14ac:dyDescent="0.2"/>
    <row r="1445" s="2" customFormat="1" x14ac:dyDescent="0.2"/>
    <row r="1446" s="2" customFormat="1" x14ac:dyDescent="0.2"/>
    <row r="1447" s="2" customFormat="1" x14ac:dyDescent="0.2"/>
    <row r="1448" s="2" customFormat="1" x14ac:dyDescent="0.2"/>
    <row r="1449" s="2" customFormat="1" x14ac:dyDescent="0.2"/>
    <row r="1450" s="2" customFormat="1" x14ac:dyDescent="0.2"/>
    <row r="1451" s="2" customFormat="1" x14ac:dyDescent="0.2"/>
    <row r="1452" s="2" customFormat="1" x14ac:dyDescent="0.2"/>
    <row r="1453" s="2" customFormat="1" x14ac:dyDescent="0.2"/>
    <row r="1454" s="2" customFormat="1" x14ac:dyDescent="0.2"/>
    <row r="1455" s="2" customFormat="1" x14ac:dyDescent="0.2"/>
    <row r="1456" s="2" customFormat="1" x14ac:dyDescent="0.2"/>
    <row r="1457" s="2" customFormat="1" x14ac:dyDescent="0.2"/>
    <row r="1458" s="2" customFormat="1" x14ac:dyDescent="0.2"/>
    <row r="1459" s="2" customFormat="1" x14ac:dyDescent="0.2"/>
    <row r="1460" s="2" customFormat="1" x14ac:dyDescent="0.2"/>
    <row r="1461" s="2" customFormat="1" x14ac:dyDescent="0.2"/>
    <row r="1462" s="2" customFormat="1" x14ac:dyDescent="0.2"/>
    <row r="1463" s="2" customFormat="1" x14ac:dyDescent="0.2"/>
    <row r="1464" s="2" customFormat="1" x14ac:dyDescent="0.2"/>
    <row r="1465" s="2" customFormat="1" x14ac:dyDescent="0.2"/>
    <row r="1466" s="2" customFormat="1" x14ac:dyDescent="0.2"/>
    <row r="1467" s="2" customFormat="1" x14ac:dyDescent="0.2"/>
    <row r="1468" s="2" customFormat="1" x14ac:dyDescent="0.2"/>
    <row r="1469" s="2" customFormat="1" x14ac:dyDescent="0.2"/>
    <row r="1470" s="2" customFormat="1" x14ac:dyDescent="0.2"/>
    <row r="1471" s="2" customFormat="1" x14ac:dyDescent="0.2"/>
    <row r="1472" s="2" customFormat="1" x14ac:dyDescent="0.2"/>
    <row r="1473" s="2" customFormat="1" x14ac:dyDescent="0.2"/>
    <row r="1474" s="2" customFormat="1" x14ac:dyDescent="0.2"/>
    <row r="1475" s="2" customFormat="1" x14ac:dyDescent="0.2"/>
    <row r="1476" s="2" customFormat="1" x14ac:dyDescent="0.2"/>
    <row r="1477" s="2" customFormat="1" x14ac:dyDescent="0.2"/>
    <row r="1478" s="2" customFormat="1" x14ac:dyDescent="0.2"/>
    <row r="1479" s="2" customFormat="1" x14ac:dyDescent="0.2"/>
    <row r="1480" s="2" customFormat="1" x14ac:dyDescent="0.2"/>
    <row r="1481" s="2" customFormat="1" x14ac:dyDescent="0.2"/>
    <row r="1482" s="2" customFormat="1" x14ac:dyDescent="0.2"/>
    <row r="1483" s="2" customFormat="1" x14ac:dyDescent="0.2"/>
    <row r="1484" s="2" customFormat="1" x14ac:dyDescent="0.2"/>
    <row r="1485" s="2" customFormat="1" x14ac:dyDescent="0.2"/>
    <row r="1486" s="2" customFormat="1" x14ac:dyDescent="0.2"/>
    <row r="1487" s="2" customFormat="1" x14ac:dyDescent="0.2"/>
    <row r="1488" s="2" customFormat="1" x14ac:dyDescent="0.2"/>
    <row r="1489" s="2" customFormat="1" x14ac:dyDescent="0.2"/>
    <row r="1490" s="2" customFormat="1" x14ac:dyDescent="0.2"/>
    <row r="1491" s="2" customFormat="1" x14ac:dyDescent="0.2"/>
    <row r="1492" s="2" customFormat="1" x14ac:dyDescent="0.2"/>
    <row r="1493" s="2" customFormat="1" x14ac:dyDescent="0.2"/>
    <row r="1494" s="2" customFormat="1" x14ac:dyDescent="0.2"/>
    <row r="1495" s="2" customFormat="1" x14ac:dyDescent="0.2"/>
    <row r="1496" s="2" customFormat="1" x14ac:dyDescent="0.2"/>
    <row r="1497" s="2" customFormat="1" x14ac:dyDescent="0.2"/>
    <row r="1498" s="2" customFormat="1" x14ac:dyDescent="0.2"/>
    <row r="1499" s="2" customFormat="1" x14ac:dyDescent="0.2"/>
    <row r="1500" s="2" customFormat="1" x14ac:dyDescent="0.2"/>
    <row r="1501" s="2" customFormat="1" x14ac:dyDescent="0.2"/>
    <row r="1502" s="2" customFormat="1" x14ac:dyDescent="0.2"/>
    <row r="1503" s="2" customFormat="1" x14ac:dyDescent="0.2"/>
    <row r="1504" s="2" customFormat="1" x14ac:dyDescent="0.2"/>
    <row r="1505" s="2" customFormat="1" x14ac:dyDescent="0.2"/>
    <row r="1506" s="2" customFormat="1" x14ac:dyDescent="0.2"/>
    <row r="1507" s="2" customFormat="1" x14ac:dyDescent="0.2"/>
    <row r="1508" s="2" customFormat="1" x14ac:dyDescent="0.2"/>
    <row r="1509" s="2" customFormat="1" x14ac:dyDescent="0.2"/>
    <row r="1510" s="2" customFormat="1" x14ac:dyDescent="0.2"/>
    <row r="1511" s="2" customFormat="1" x14ac:dyDescent="0.2"/>
    <row r="1512" s="2" customFormat="1" x14ac:dyDescent="0.2"/>
    <row r="1513" s="2" customFormat="1" x14ac:dyDescent="0.2"/>
    <row r="1514" s="2" customFormat="1" x14ac:dyDescent="0.2"/>
    <row r="1515" s="2" customFormat="1" x14ac:dyDescent="0.2"/>
    <row r="1516" s="2" customFormat="1" x14ac:dyDescent="0.2"/>
    <row r="1517" s="2" customFormat="1" x14ac:dyDescent="0.2"/>
    <row r="1518" s="2" customFormat="1" x14ac:dyDescent="0.2"/>
    <row r="1519" s="2" customFormat="1" x14ac:dyDescent="0.2"/>
    <row r="1520" s="2" customFormat="1" x14ac:dyDescent="0.2"/>
    <row r="1521" s="2" customFormat="1" x14ac:dyDescent="0.2"/>
    <row r="1522" s="2" customFormat="1" x14ac:dyDescent="0.2"/>
    <row r="1523" s="2" customFormat="1" x14ac:dyDescent="0.2"/>
    <row r="1524" s="2" customFormat="1" x14ac:dyDescent="0.2"/>
    <row r="1525" s="2" customFormat="1" x14ac:dyDescent="0.2"/>
    <row r="1526" s="2" customFormat="1" x14ac:dyDescent="0.2"/>
    <row r="1527" s="2" customFormat="1" x14ac:dyDescent="0.2"/>
    <row r="1528" s="2" customFormat="1" x14ac:dyDescent="0.2"/>
    <row r="1529" s="2" customFormat="1" x14ac:dyDescent="0.2"/>
    <row r="1530" s="2" customFormat="1" x14ac:dyDescent="0.2"/>
    <row r="1531" s="2" customFormat="1" x14ac:dyDescent="0.2"/>
    <row r="1532" s="2" customFormat="1" x14ac:dyDescent="0.2"/>
    <row r="1533" s="2" customFormat="1" x14ac:dyDescent="0.2"/>
    <row r="1534" s="2" customFormat="1" x14ac:dyDescent="0.2"/>
    <row r="1535" s="2" customFormat="1" x14ac:dyDescent="0.2"/>
    <row r="1536" s="2" customFormat="1" x14ac:dyDescent="0.2"/>
    <row r="1537" s="2" customFormat="1" x14ac:dyDescent="0.2"/>
    <row r="1538" s="2" customFormat="1" x14ac:dyDescent="0.2"/>
    <row r="1539" s="2" customFormat="1" x14ac:dyDescent="0.2"/>
    <row r="1540" s="2" customFormat="1" x14ac:dyDescent="0.2"/>
    <row r="1541" s="2" customFormat="1" x14ac:dyDescent="0.2"/>
    <row r="1542" s="2" customFormat="1" x14ac:dyDescent="0.2"/>
    <row r="1543" s="2" customFormat="1" x14ac:dyDescent="0.2"/>
    <row r="1544" s="2" customFormat="1" x14ac:dyDescent="0.2"/>
    <row r="1545" s="2" customFormat="1" x14ac:dyDescent="0.2"/>
    <row r="1546" s="2" customFormat="1" x14ac:dyDescent="0.2"/>
    <row r="1547" s="2" customFormat="1" x14ac:dyDescent="0.2"/>
    <row r="1548" s="2" customFormat="1" x14ac:dyDescent="0.2"/>
    <row r="1549" s="2" customFormat="1" x14ac:dyDescent="0.2"/>
    <row r="1550" s="2" customFormat="1" x14ac:dyDescent="0.2"/>
    <row r="1551" s="2" customFormat="1" x14ac:dyDescent="0.2"/>
    <row r="1552" s="2" customFormat="1" x14ac:dyDescent="0.2"/>
    <row r="1553" s="2" customFormat="1" x14ac:dyDescent="0.2"/>
    <row r="1554" s="2" customFormat="1" x14ac:dyDescent="0.2"/>
    <row r="1555" s="2" customFormat="1" x14ac:dyDescent="0.2"/>
    <row r="1556" s="2" customFormat="1" x14ac:dyDescent="0.2"/>
    <row r="1557" s="2" customFormat="1" x14ac:dyDescent="0.2"/>
    <row r="1558" s="2" customFormat="1" x14ac:dyDescent="0.2"/>
    <row r="1559" s="2" customFormat="1" x14ac:dyDescent="0.2"/>
    <row r="1560" s="2" customFormat="1" x14ac:dyDescent="0.2"/>
    <row r="1561" s="2" customFormat="1" x14ac:dyDescent="0.2"/>
    <row r="1562" s="2" customFormat="1" x14ac:dyDescent="0.2"/>
    <row r="1563" s="2" customFormat="1" x14ac:dyDescent="0.2"/>
    <row r="1564" s="2" customFormat="1" x14ac:dyDescent="0.2"/>
    <row r="1565" s="2" customFormat="1" x14ac:dyDescent="0.2"/>
    <row r="1566" s="2" customFormat="1" x14ac:dyDescent="0.2"/>
    <row r="1567" s="2" customFormat="1" x14ac:dyDescent="0.2"/>
    <row r="1568" s="2" customFormat="1" x14ac:dyDescent="0.2"/>
    <row r="1569" s="2" customFormat="1" x14ac:dyDescent="0.2"/>
    <row r="1570" s="2" customFormat="1" x14ac:dyDescent="0.2"/>
    <row r="1571" s="2" customFormat="1" x14ac:dyDescent="0.2"/>
    <row r="1572" s="2" customFormat="1" x14ac:dyDescent="0.2"/>
    <row r="1573" s="2" customFormat="1" x14ac:dyDescent="0.2"/>
    <row r="1574" s="2" customFormat="1" x14ac:dyDescent="0.2"/>
    <row r="1575" s="2" customFormat="1" x14ac:dyDescent="0.2"/>
    <row r="1576" s="2" customFormat="1" x14ac:dyDescent="0.2"/>
    <row r="1577" s="2" customFormat="1" x14ac:dyDescent="0.2"/>
    <row r="1578" s="2" customFormat="1" x14ac:dyDescent="0.2"/>
    <row r="1579" s="2" customFormat="1" x14ac:dyDescent="0.2"/>
    <row r="1580" s="2" customFormat="1" x14ac:dyDescent="0.2"/>
    <row r="1581" s="2" customFormat="1" x14ac:dyDescent="0.2"/>
    <row r="1582" s="2" customFormat="1" x14ac:dyDescent="0.2"/>
    <row r="1583" s="2" customFormat="1" x14ac:dyDescent="0.2"/>
    <row r="1584" s="2" customFormat="1" x14ac:dyDescent="0.2"/>
    <row r="1585" s="2" customFormat="1" x14ac:dyDescent="0.2"/>
    <row r="1586" s="2" customFormat="1" x14ac:dyDescent="0.2"/>
    <row r="1587" s="2" customFormat="1" x14ac:dyDescent="0.2"/>
    <row r="1588" s="2" customFormat="1" x14ac:dyDescent="0.2"/>
    <row r="1589" s="2" customFormat="1" x14ac:dyDescent="0.2"/>
    <row r="1590" s="2" customFormat="1" x14ac:dyDescent="0.2"/>
    <row r="1591" s="2" customFormat="1" x14ac:dyDescent="0.2"/>
    <row r="1592" s="2" customFormat="1" x14ac:dyDescent="0.2"/>
    <row r="1593" s="2" customFormat="1" x14ac:dyDescent="0.2"/>
    <row r="1594" s="2" customFormat="1" x14ac:dyDescent="0.2"/>
    <row r="1595" s="2" customFormat="1" x14ac:dyDescent="0.2"/>
    <row r="1596" s="2" customFormat="1" x14ac:dyDescent="0.2"/>
    <row r="1597" s="2" customFormat="1" x14ac:dyDescent="0.2"/>
    <row r="1598" s="2" customFormat="1" x14ac:dyDescent="0.2"/>
    <row r="1599" s="2" customFormat="1" x14ac:dyDescent="0.2"/>
    <row r="1600" s="2" customFormat="1" x14ac:dyDescent="0.2"/>
    <row r="1601" s="2" customFormat="1" x14ac:dyDescent="0.2"/>
    <row r="1602" s="2" customFormat="1" x14ac:dyDescent="0.2"/>
    <row r="1603" s="2" customFormat="1" x14ac:dyDescent="0.2"/>
    <row r="1604" s="2" customFormat="1" x14ac:dyDescent="0.2"/>
    <row r="1605" s="2" customFormat="1" x14ac:dyDescent="0.2"/>
    <row r="1606" s="2" customFormat="1" x14ac:dyDescent="0.2"/>
    <row r="1607" s="2" customFormat="1" x14ac:dyDescent="0.2"/>
    <row r="1608" s="2" customFormat="1" x14ac:dyDescent="0.2"/>
    <row r="1609" s="2" customFormat="1" x14ac:dyDescent="0.2"/>
    <row r="1610" s="2" customFormat="1" x14ac:dyDescent="0.2"/>
    <row r="1611" s="2" customFormat="1" x14ac:dyDescent="0.2"/>
    <row r="1612" s="2" customFormat="1" x14ac:dyDescent="0.2"/>
    <row r="1613" s="2" customFormat="1" x14ac:dyDescent="0.2"/>
    <row r="1614" s="2" customFormat="1" x14ac:dyDescent="0.2"/>
    <row r="1615" s="2" customFormat="1" x14ac:dyDescent="0.2"/>
    <row r="1616" s="2" customFormat="1" x14ac:dyDescent="0.2"/>
    <row r="1617" s="2" customFormat="1" x14ac:dyDescent="0.2"/>
    <row r="1618" s="2" customFormat="1" x14ac:dyDescent="0.2"/>
    <row r="1619" s="2" customFormat="1" x14ac:dyDescent="0.2"/>
    <row r="1620" s="2" customFormat="1" x14ac:dyDescent="0.2"/>
    <row r="1621" s="2" customFormat="1" x14ac:dyDescent="0.2"/>
    <row r="1622" s="2" customFormat="1" x14ac:dyDescent="0.2"/>
    <row r="1623" s="2" customFormat="1" x14ac:dyDescent="0.2"/>
    <row r="1624" s="2" customFormat="1" x14ac:dyDescent="0.2"/>
    <row r="1625" s="2" customFormat="1" x14ac:dyDescent="0.2"/>
    <row r="1626" s="2" customFormat="1" x14ac:dyDescent="0.2"/>
    <row r="1627" s="2" customFormat="1" x14ac:dyDescent="0.2"/>
    <row r="1628" s="2" customFormat="1" x14ac:dyDescent="0.2"/>
    <row r="1629" s="2" customFormat="1" x14ac:dyDescent="0.2"/>
    <row r="1630" s="2" customFormat="1" x14ac:dyDescent="0.2"/>
    <row r="1631" s="2" customFormat="1" x14ac:dyDescent="0.2"/>
    <row r="1632" s="2" customFormat="1" x14ac:dyDescent="0.2"/>
    <row r="1633" s="2" customFormat="1" x14ac:dyDescent="0.2"/>
    <row r="1634" s="2" customFormat="1" x14ac:dyDescent="0.2"/>
    <row r="1635" s="2" customFormat="1" x14ac:dyDescent="0.2"/>
    <row r="1636" s="2" customFormat="1" x14ac:dyDescent="0.2"/>
    <row r="1637" s="2" customFormat="1" x14ac:dyDescent="0.2"/>
    <row r="1638" s="2" customFormat="1" x14ac:dyDescent="0.2"/>
    <row r="1639" s="2" customFormat="1" x14ac:dyDescent="0.2"/>
    <row r="1640" s="2" customFormat="1" x14ac:dyDescent="0.2"/>
    <row r="1641" s="2" customFormat="1" x14ac:dyDescent="0.2"/>
    <row r="1642" s="2" customFormat="1" x14ac:dyDescent="0.2"/>
    <row r="1643" s="2" customFormat="1" x14ac:dyDescent="0.2"/>
    <row r="1644" s="2" customFormat="1" x14ac:dyDescent="0.2"/>
    <row r="1645" s="2" customFormat="1" x14ac:dyDescent="0.2"/>
    <row r="1646" s="2" customFormat="1" x14ac:dyDescent="0.2"/>
    <row r="1647" s="2" customFormat="1" x14ac:dyDescent="0.2"/>
    <row r="1648" s="2" customFormat="1" x14ac:dyDescent="0.2"/>
    <row r="1649" s="2" customFormat="1" x14ac:dyDescent="0.2"/>
    <row r="1650" s="2" customFormat="1" x14ac:dyDescent="0.2"/>
    <row r="1651" s="2" customFormat="1" x14ac:dyDescent="0.2"/>
    <row r="1652" s="2" customFormat="1" x14ac:dyDescent="0.2"/>
    <row r="1653" s="2" customFormat="1" x14ac:dyDescent="0.2"/>
    <row r="1654" s="2" customFormat="1" x14ac:dyDescent="0.2"/>
    <row r="1655" s="2" customFormat="1" x14ac:dyDescent="0.2"/>
    <row r="1656" s="2" customFormat="1" x14ac:dyDescent="0.2"/>
    <row r="1657" s="2" customFormat="1" x14ac:dyDescent="0.2"/>
    <row r="1658" s="2" customFormat="1" x14ac:dyDescent="0.2"/>
    <row r="1659" s="2" customFormat="1" x14ac:dyDescent="0.2"/>
    <row r="1660" s="2" customFormat="1" x14ac:dyDescent="0.2"/>
    <row r="1661" s="2" customFormat="1" x14ac:dyDescent="0.2"/>
    <row r="1662" s="2" customFormat="1" x14ac:dyDescent="0.2"/>
    <row r="1663" s="2" customFormat="1" x14ac:dyDescent="0.2"/>
    <row r="1664" s="2" customFormat="1" x14ac:dyDescent="0.2"/>
    <row r="1665" s="2" customFormat="1" x14ac:dyDescent="0.2"/>
    <row r="1666" s="2" customFormat="1" x14ac:dyDescent="0.2"/>
    <row r="1667" s="2" customFormat="1" x14ac:dyDescent="0.2"/>
    <row r="1668" s="2" customFormat="1" x14ac:dyDescent="0.2"/>
    <row r="1669" s="2" customFormat="1" x14ac:dyDescent="0.2"/>
    <row r="1670" s="2" customFormat="1" x14ac:dyDescent="0.2"/>
    <row r="1671" s="2" customFormat="1" x14ac:dyDescent="0.2"/>
    <row r="1672" s="2" customFormat="1" x14ac:dyDescent="0.2"/>
    <row r="1673" s="2" customFormat="1" x14ac:dyDescent="0.2"/>
    <row r="1674" s="2" customFormat="1" x14ac:dyDescent="0.2"/>
    <row r="1675" s="2" customFormat="1" x14ac:dyDescent="0.2"/>
    <row r="1676" s="2" customFormat="1" x14ac:dyDescent="0.2"/>
    <row r="1677" s="2" customFormat="1" x14ac:dyDescent="0.2"/>
    <row r="1678" s="2" customFormat="1" x14ac:dyDescent="0.2"/>
    <row r="1679" s="2" customFormat="1" x14ac:dyDescent="0.2"/>
    <row r="1680" s="2" customFormat="1" x14ac:dyDescent="0.2"/>
    <row r="1681" s="2" customFormat="1" x14ac:dyDescent="0.2"/>
    <row r="1682" s="2" customFormat="1" x14ac:dyDescent="0.2"/>
    <row r="1683" s="2" customFormat="1" x14ac:dyDescent="0.2"/>
    <row r="1684" s="2" customFormat="1" x14ac:dyDescent="0.2"/>
    <row r="1685" s="2" customFormat="1" x14ac:dyDescent="0.2"/>
    <row r="1686" s="2" customFormat="1" x14ac:dyDescent="0.2"/>
    <row r="1687" s="2" customFormat="1" x14ac:dyDescent="0.2"/>
    <row r="1688" s="2" customFormat="1" x14ac:dyDescent="0.2"/>
    <row r="1689" s="2" customFormat="1" x14ac:dyDescent="0.2"/>
    <row r="1690" s="2" customFormat="1" x14ac:dyDescent="0.2"/>
    <row r="1691" s="2" customFormat="1" x14ac:dyDescent="0.2"/>
    <row r="1692" s="2" customFormat="1" x14ac:dyDescent="0.2"/>
    <row r="1693" s="2" customFormat="1" x14ac:dyDescent="0.2"/>
    <row r="1694" s="2" customFormat="1" x14ac:dyDescent="0.2"/>
    <row r="1695" s="2" customFormat="1" x14ac:dyDescent="0.2"/>
    <row r="1696" s="2" customFormat="1" x14ac:dyDescent="0.2"/>
    <row r="1697" s="2" customFormat="1" x14ac:dyDescent="0.2"/>
    <row r="1698" s="2" customFormat="1" x14ac:dyDescent="0.2"/>
    <row r="1699" s="2" customFormat="1" x14ac:dyDescent="0.2"/>
    <row r="1700" s="2" customFormat="1" x14ac:dyDescent="0.2"/>
    <row r="1701" s="2" customFormat="1" x14ac:dyDescent="0.2"/>
    <row r="1702" s="2" customFormat="1" x14ac:dyDescent="0.2"/>
    <row r="1703" s="2" customFormat="1" x14ac:dyDescent="0.2"/>
    <row r="1704" s="2" customFormat="1" x14ac:dyDescent="0.2"/>
    <row r="1705" s="2" customFormat="1" x14ac:dyDescent="0.2"/>
    <row r="1706" s="2" customFormat="1" x14ac:dyDescent="0.2"/>
    <row r="1707" s="2" customFormat="1" x14ac:dyDescent="0.2"/>
    <row r="1708" s="2" customFormat="1" x14ac:dyDescent="0.2"/>
    <row r="1709" s="2" customFormat="1" x14ac:dyDescent="0.2"/>
    <row r="1710" s="2" customFormat="1" x14ac:dyDescent="0.2"/>
    <row r="1711" s="2" customFormat="1" x14ac:dyDescent="0.2"/>
    <row r="1712" s="2" customFormat="1" x14ac:dyDescent="0.2"/>
    <row r="1713" s="2" customFormat="1" x14ac:dyDescent="0.2"/>
    <row r="1714" s="2" customFormat="1" x14ac:dyDescent="0.2"/>
    <row r="1715" s="2" customFormat="1" x14ac:dyDescent="0.2"/>
    <row r="1716" s="2" customFormat="1" x14ac:dyDescent="0.2"/>
    <row r="1717" s="2" customFormat="1" x14ac:dyDescent="0.2"/>
    <row r="1718" s="2" customFormat="1" x14ac:dyDescent="0.2"/>
    <row r="1719" s="2" customFormat="1" x14ac:dyDescent="0.2"/>
    <row r="1720" s="2" customFormat="1" x14ac:dyDescent="0.2"/>
    <row r="1721" s="2" customFormat="1" x14ac:dyDescent="0.2"/>
    <row r="1722" s="2" customFormat="1" x14ac:dyDescent="0.2"/>
    <row r="1723" s="2" customFormat="1" x14ac:dyDescent="0.2"/>
    <row r="1724" s="2" customFormat="1" x14ac:dyDescent="0.2"/>
    <row r="1725" s="2" customFormat="1" x14ac:dyDescent="0.2"/>
    <row r="1726" s="2" customFormat="1" x14ac:dyDescent="0.2"/>
    <row r="1727" s="2" customFormat="1" x14ac:dyDescent="0.2"/>
    <row r="1728" s="2" customFormat="1" x14ac:dyDescent="0.2"/>
    <row r="1729" s="2" customFormat="1" x14ac:dyDescent="0.2"/>
    <row r="1730" s="2" customFormat="1" x14ac:dyDescent="0.2"/>
    <row r="1731" s="2" customFormat="1" x14ac:dyDescent="0.2"/>
    <row r="1732" s="2" customFormat="1" x14ac:dyDescent="0.2"/>
    <row r="1733" s="2" customFormat="1" x14ac:dyDescent="0.2"/>
    <row r="1734" s="2" customFormat="1" x14ac:dyDescent="0.2"/>
    <row r="1735" s="2" customFormat="1" x14ac:dyDescent="0.2"/>
    <row r="1736" s="2" customFormat="1" x14ac:dyDescent="0.2"/>
    <row r="1737" s="2" customFormat="1" x14ac:dyDescent="0.2"/>
    <row r="1738" s="2" customFormat="1" x14ac:dyDescent="0.2"/>
    <row r="1739" s="2" customFormat="1" x14ac:dyDescent="0.2"/>
    <row r="1740" s="2" customFormat="1" x14ac:dyDescent="0.2"/>
    <row r="1741" s="2" customFormat="1" x14ac:dyDescent="0.2"/>
    <row r="1742" s="2" customFormat="1" x14ac:dyDescent="0.2"/>
    <row r="1743" s="2" customFormat="1" x14ac:dyDescent="0.2"/>
    <row r="1744" s="2" customFormat="1" x14ac:dyDescent="0.2"/>
    <row r="1745" s="2" customFormat="1" x14ac:dyDescent="0.2"/>
    <row r="1746" s="2" customFormat="1" x14ac:dyDescent="0.2"/>
    <row r="1747" s="2" customFormat="1" x14ac:dyDescent="0.2"/>
    <row r="1748" s="2" customFormat="1" x14ac:dyDescent="0.2"/>
    <row r="1749" s="2" customFormat="1" x14ac:dyDescent="0.2"/>
    <row r="1750" s="2" customFormat="1" x14ac:dyDescent="0.2"/>
    <row r="1751" s="2" customFormat="1" x14ac:dyDescent="0.2"/>
    <row r="1752" s="2" customFormat="1" x14ac:dyDescent="0.2"/>
    <row r="1753" s="2" customFormat="1" x14ac:dyDescent="0.2"/>
    <row r="1754" s="2" customFormat="1" x14ac:dyDescent="0.2"/>
    <row r="1755" s="2" customFormat="1" x14ac:dyDescent="0.2"/>
    <row r="1756" s="2" customFormat="1" x14ac:dyDescent="0.2"/>
    <row r="1757" s="2" customFormat="1" x14ac:dyDescent="0.2"/>
    <row r="1758" s="2" customFormat="1" x14ac:dyDescent="0.2"/>
    <row r="1759" s="2" customFormat="1" x14ac:dyDescent="0.2"/>
    <row r="1760" s="2" customFormat="1" x14ac:dyDescent="0.2"/>
    <row r="1761" s="2" customFormat="1" x14ac:dyDescent="0.2"/>
    <row r="1762" s="2" customFormat="1" x14ac:dyDescent="0.2"/>
    <row r="1763" s="2" customFormat="1" x14ac:dyDescent="0.2"/>
    <row r="1764" s="2" customFormat="1" x14ac:dyDescent="0.2"/>
    <row r="1765" s="2" customFormat="1" x14ac:dyDescent="0.2"/>
    <row r="1766" s="2" customFormat="1" x14ac:dyDescent="0.2"/>
    <row r="1767" s="2" customFormat="1" x14ac:dyDescent="0.2"/>
    <row r="1768" s="2" customFormat="1" x14ac:dyDescent="0.2"/>
    <row r="1769" s="2" customFormat="1" x14ac:dyDescent="0.2"/>
    <row r="1770" s="2" customFormat="1" x14ac:dyDescent="0.2"/>
    <row r="1771" s="2" customFormat="1" x14ac:dyDescent="0.2"/>
    <row r="1772" s="2" customFormat="1" x14ac:dyDescent="0.2"/>
    <row r="1773" s="2" customFormat="1" x14ac:dyDescent="0.2"/>
    <row r="1774" s="2" customFormat="1" x14ac:dyDescent="0.2"/>
    <row r="1775" s="2" customFormat="1" x14ac:dyDescent="0.2"/>
    <row r="1776" s="2" customFormat="1" x14ac:dyDescent="0.2"/>
    <row r="1777" s="2" customFormat="1" x14ac:dyDescent="0.2"/>
    <row r="1778" s="2" customFormat="1" x14ac:dyDescent="0.2"/>
    <row r="1779" s="2" customFormat="1" x14ac:dyDescent="0.2"/>
    <row r="1780" s="2" customFormat="1" x14ac:dyDescent="0.2"/>
    <row r="1781" s="2" customFormat="1" x14ac:dyDescent="0.2"/>
    <row r="1782" s="2" customFormat="1" x14ac:dyDescent="0.2"/>
    <row r="1783" s="2" customFormat="1" x14ac:dyDescent="0.2"/>
    <row r="1784" s="2" customFormat="1" x14ac:dyDescent="0.2"/>
    <row r="1785" s="2" customFormat="1" x14ac:dyDescent="0.2"/>
    <row r="1786" s="2" customFormat="1" x14ac:dyDescent="0.2"/>
    <row r="1787" s="2" customFormat="1" x14ac:dyDescent="0.2"/>
    <row r="1788" s="2" customFormat="1" x14ac:dyDescent="0.2"/>
    <row r="1789" s="2" customFormat="1" x14ac:dyDescent="0.2"/>
    <row r="1790" s="2" customFormat="1" x14ac:dyDescent="0.2"/>
    <row r="1791" s="2" customFormat="1" x14ac:dyDescent="0.2"/>
    <row r="1792" s="2" customFormat="1" x14ac:dyDescent="0.2"/>
    <row r="1793" s="2" customFormat="1" x14ac:dyDescent="0.2"/>
    <row r="1794" s="2" customFormat="1" x14ac:dyDescent="0.2"/>
    <row r="1795" s="2" customFormat="1" x14ac:dyDescent="0.2"/>
    <row r="1796" s="2" customFormat="1" x14ac:dyDescent="0.2"/>
    <row r="1797" s="2" customFormat="1" x14ac:dyDescent="0.2"/>
    <row r="1798" s="2" customFormat="1" x14ac:dyDescent="0.2"/>
    <row r="1799" s="2" customFormat="1" x14ac:dyDescent="0.2"/>
    <row r="1800" s="2" customFormat="1" x14ac:dyDescent="0.2"/>
    <row r="1801" s="2" customFormat="1" x14ac:dyDescent="0.2"/>
    <row r="1802" s="2" customFormat="1" x14ac:dyDescent="0.2"/>
    <row r="1803" s="2" customFormat="1" x14ac:dyDescent="0.2"/>
    <row r="1804" s="2" customFormat="1" x14ac:dyDescent="0.2"/>
    <row r="1805" s="2" customFormat="1" x14ac:dyDescent="0.2"/>
    <row r="1806" s="2" customFormat="1" x14ac:dyDescent="0.2"/>
    <row r="1807" s="2" customFormat="1" x14ac:dyDescent="0.2"/>
    <row r="1808" s="2" customFormat="1" x14ac:dyDescent="0.2"/>
    <row r="1809" s="2" customFormat="1" x14ac:dyDescent="0.2"/>
    <row r="1810" s="2" customFormat="1" x14ac:dyDescent="0.2"/>
    <row r="1811" s="2" customFormat="1" x14ac:dyDescent="0.2"/>
    <row r="1812" s="2" customFormat="1" x14ac:dyDescent="0.2"/>
    <row r="1813" s="2" customFormat="1" x14ac:dyDescent="0.2"/>
    <row r="1814" s="2" customFormat="1" x14ac:dyDescent="0.2"/>
    <row r="1815" s="2" customFormat="1" x14ac:dyDescent="0.2"/>
    <row r="1816" s="2" customFormat="1" x14ac:dyDescent="0.2"/>
    <row r="1817" s="2" customFormat="1" x14ac:dyDescent="0.2"/>
    <row r="1818" s="2" customFormat="1" x14ac:dyDescent="0.2"/>
    <row r="1819" s="2" customFormat="1" x14ac:dyDescent="0.2"/>
    <row r="1820" s="2" customFormat="1" x14ac:dyDescent="0.2"/>
    <row r="1821" s="2" customFormat="1" x14ac:dyDescent="0.2"/>
    <row r="1822" s="2" customFormat="1" x14ac:dyDescent="0.2"/>
    <row r="1823" s="2" customFormat="1" x14ac:dyDescent="0.2"/>
    <row r="1824" s="2" customFormat="1" x14ac:dyDescent="0.2"/>
    <row r="1825" s="2" customFormat="1" x14ac:dyDescent="0.2"/>
    <row r="1826" s="2" customFormat="1" x14ac:dyDescent="0.2"/>
    <row r="1827" s="2" customFormat="1" x14ac:dyDescent="0.2"/>
    <row r="1828" s="2" customFormat="1" x14ac:dyDescent="0.2"/>
    <row r="1829" s="2" customFormat="1" x14ac:dyDescent="0.2"/>
    <row r="1830" s="2" customFormat="1" x14ac:dyDescent="0.2"/>
    <row r="1831" s="2" customFormat="1" x14ac:dyDescent="0.2"/>
    <row r="1832" s="2" customFormat="1" x14ac:dyDescent="0.2"/>
    <row r="1833" s="2" customFormat="1" x14ac:dyDescent="0.2"/>
    <row r="1834" s="2" customFormat="1" x14ac:dyDescent="0.2"/>
    <row r="1835" s="2" customFormat="1" x14ac:dyDescent="0.2"/>
    <row r="1836" s="2" customFormat="1" x14ac:dyDescent="0.2"/>
    <row r="1837" s="2" customFormat="1" x14ac:dyDescent="0.2"/>
    <row r="1838" s="2" customFormat="1" x14ac:dyDescent="0.2"/>
    <row r="1839" s="2" customFormat="1" x14ac:dyDescent="0.2"/>
    <row r="1840" s="2" customFormat="1" x14ac:dyDescent="0.2"/>
    <row r="1841" s="2" customFormat="1" x14ac:dyDescent="0.2"/>
    <row r="1842" s="2" customFormat="1" x14ac:dyDescent="0.2"/>
    <row r="1843" s="2" customFormat="1" x14ac:dyDescent="0.2"/>
    <row r="1844" s="2" customFormat="1" x14ac:dyDescent="0.2"/>
    <row r="1845" s="2" customFormat="1" x14ac:dyDescent="0.2"/>
    <row r="1846" s="2" customFormat="1" x14ac:dyDescent="0.2"/>
    <row r="1847" s="2" customFormat="1" x14ac:dyDescent="0.2"/>
    <row r="1848" s="2" customFormat="1" x14ac:dyDescent="0.2"/>
    <row r="1849" s="2" customFormat="1" x14ac:dyDescent="0.2"/>
    <row r="1850" s="2" customFormat="1" x14ac:dyDescent="0.2"/>
    <row r="1851" s="2" customFormat="1" x14ac:dyDescent="0.2"/>
    <row r="1852" s="2" customFormat="1" x14ac:dyDescent="0.2"/>
    <row r="1853" s="2" customFormat="1" x14ac:dyDescent="0.2"/>
    <row r="1854" s="2" customFormat="1" x14ac:dyDescent="0.2"/>
    <row r="1855" s="2" customFormat="1" x14ac:dyDescent="0.2"/>
    <row r="1856" s="2" customFormat="1" x14ac:dyDescent="0.2"/>
    <row r="1857" s="2" customFormat="1" x14ac:dyDescent="0.2"/>
    <row r="1858" s="2" customFormat="1" x14ac:dyDescent="0.2"/>
    <row r="1859" s="2" customFormat="1" x14ac:dyDescent="0.2"/>
    <row r="1860" s="2" customFormat="1" x14ac:dyDescent="0.2"/>
    <row r="1861" s="2" customFormat="1" x14ac:dyDescent="0.2"/>
    <row r="1862" s="2" customFormat="1" x14ac:dyDescent="0.2"/>
    <row r="1863" s="2" customFormat="1" x14ac:dyDescent="0.2"/>
    <row r="1864" s="2" customFormat="1" x14ac:dyDescent="0.2"/>
    <row r="1865" s="2" customFormat="1" x14ac:dyDescent="0.2"/>
    <row r="1866" s="2" customFormat="1" x14ac:dyDescent="0.2"/>
    <row r="1867" s="2" customFormat="1" x14ac:dyDescent="0.2"/>
    <row r="1868" s="2" customFormat="1" x14ac:dyDescent="0.2"/>
    <row r="1869" s="2" customFormat="1" x14ac:dyDescent="0.2"/>
    <row r="1870" s="2" customFormat="1" x14ac:dyDescent="0.2"/>
    <row r="1871" s="2" customFormat="1" x14ac:dyDescent="0.2"/>
    <row r="1872" s="2" customFormat="1" x14ac:dyDescent="0.2"/>
    <row r="1873" s="2" customFormat="1" x14ac:dyDescent="0.2"/>
    <row r="1874" s="2" customFormat="1" x14ac:dyDescent="0.2"/>
    <row r="1875" s="2" customFormat="1" x14ac:dyDescent="0.2"/>
    <row r="1876" s="2" customFormat="1" x14ac:dyDescent="0.2"/>
    <row r="1877" s="2" customFormat="1" x14ac:dyDescent="0.2"/>
    <row r="1878" s="2" customFormat="1" x14ac:dyDescent="0.2"/>
    <row r="1879" s="2" customFormat="1" x14ac:dyDescent="0.2"/>
    <row r="1880" s="2" customFormat="1" x14ac:dyDescent="0.2"/>
    <row r="1881" s="2" customFormat="1" x14ac:dyDescent="0.2"/>
    <row r="1882" s="2" customFormat="1" x14ac:dyDescent="0.2"/>
    <row r="1883" s="2" customFormat="1" x14ac:dyDescent="0.2"/>
    <row r="1884" s="2" customFormat="1" x14ac:dyDescent="0.2"/>
    <row r="1885" s="2" customFormat="1" x14ac:dyDescent="0.2"/>
    <row r="1886" s="2" customFormat="1" x14ac:dyDescent="0.2"/>
    <row r="1887" s="2" customFormat="1" x14ac:dyDescent="0.2"/>
    <row r="1888" s="2" customFormat="1" x14ac:dyDescent="0.2"/>
    <row r="1889" s="2" customFormat="1" x14ac:dyDescent="0.2"/>
    <row r="1890" s="2" customFormat="1" x14ac:dyDescent="0.2"/>
    <row r="1891" s="2" customFormat="1" x14ac:dyDescent="0.2"/>
    <row r="1892" s="2" customFormat="1" x14ac:dyDescent="0.2"/>
    <row r="1893" s="2" customFormat="1" x14ac:dyDescent="0.2"/>
    <row r="1894" s="2" customFormat="1" x14ac:dyDescent="0.2"/>
    <row r="1895" s="2" customFormat="1" x14ac:dyDescent="0.2"/>
    <row r="1896" s="2" customFormat="1" x14ac:dyDescent="0.2"/>
    <row r="1897" s="2" customFormat="1" x14ac:dyDescent="0.2"/>
    <row r="1898" s="2" customFormat="1" x14ac:dyDescent="0.2"/>
    <row r="1899" s="2" customFormat="1" x14ac:dyDescent="0.2"/>
    <row r="1900" s="2" customFormat="1" x14ac:dyDescent="0.2"/>
    <row r="1901" s="2" customFormat="1" x14ac:dyDescent="0.2"/>
    <row r="1902" s="2" customFormat="1" x14ac:dyDescent="0.2"/>
    <row r="1903" s="2" customFormat="1" x14ac:dyDescent="0.2"/>
    <row r="1904" s="2" customFormat="1" x14ac:dyDescent="0.2"/>
    <row r="1905" s="2" customFormat="1" x14ac:dyDescent="0.2"/>
    <row r="1906" s="2" customFormat="1" x14ac:dyDescent="0.2"/>
    <row r="1907" s="2" customFormat="1" x14ac:dyDescent="0.2"/>
    <row r="1908" s="2" customFormat="1" x14ac:dyDescent="0.2"/>
    <row r="1909" s="2" customFormat="1" x14ac:dyDescent="0.2"/>
    <row r="1910" s="2" customFormat="1" x14ac:dyDescent="0.2"/>
    <row r="1911" s="2" customFormat="1" x14ac:dyDescent="0.2"/>
    <row r="1912" s="2" customFormat="1" x14ac:dyDescent="0.2"/>
    <row r="1913" s="2" customFormat="1" x14ac:dyDescent="0.2"/>
    <row r="1914" s="2" customFormat="1" x14ac:dyDescent="0.2"/>
    <row r="1915" s="2" customFormat="1" x14ac:dyDescent="0.2"/>
    <row r="1916" s="2" customFormat="1" x14ac:dyDescent="0.2"/>
    <row r="1917" s="2" customFormat="1" x14ac:dyDescent="0.2"/>
    <row r="1918" s="2" customFormat="1" x14ac:dyDescent="0.2"/>
    <row r="1919" s="2" customFormat="1" x14ac:dyDescent="0.2"/>
    <row r="1920" s="2" customFormat="1" x14ac:dyDescent="0.2"/>
    <row r="1921" s="2" customFormat="1" x14ac:dyDescent="0.2"/>
    <row r="1922" s="2" customFormat="1" x14ac:dyDescent="0.2"/>
    <row r="1923" s="2" customFormat="1" x14ac:dyDescent="0.2"/>
    <row r="1924" s="2" customFormat="1" x14ac:dyDescent="0.2"/>
    <row r="1925" s="2" customFormat="1" x14ac:dyDescent="0.2"/>
    <row r="1926" s="2" customFormat="1" x14ac:dyDescent="0.2"/>
    <row r="1927" s="2" customFormat="1" x14ac:dyDescent="0.2"/>
    <row r="1928" s="2" customFormat="1" x14ac:dyDescent="0.2"/>
    <row r="1929" s="2" customFormat="1" x14ac:dyDescent="0.2"/>
    <row r="1930" s="2" customFormat="1" x14ac:dyDescent="0.2"/>
    <row r="1931" s="2" customFormat="1" x14ac:dyDescent="0.2"/>
    <row r="1932" s="2" customFormat="1" x14ac:dyDescent="0.2"/>
    <row r="1933" s="2" customFormat="1" x14ac:dyDescent="0.2"/>
    <row r="1934" s="2" customFormat="1" x14ac:dyDescent="0.2"/>
    <row r="1935" s="2" customFormat="1" x14ac:dyDescent="0.2"/>
    <row r="1936" s="2" customFormat="1" x14ac:dyDescent="0.2"/>
    <row r="1937" s="2" customFormat="1" x14ac:dyDescent="0.2"/>
    <row r="1938" s="2" customFormat="1" x14ac:dyDescent="0.2"/>
    <row r="1939" s="2" customFormat="1" x14ac:dyDescent="0.2"/>
    <row r="1940" s="2" customFormat="1" x14ac:dyDescent="0.2"/>
    <row r="1941" s="2" customFormat="1" x14ac:dyDescent="0.2"/>
    <row r="1942" s="2" customFormat="1" x14ac:dyDescent="0.2"/>
    <row r="1943" s="2" customFormat="1" x14ac:dyDescent="0.2"/>
    <row r="1944" s="2" customFormat="1" x14ac:dyDescent="0.2"/>
    <row r="1945" s="2" customFormat="1" x14ac:dyDescent="0.2"/>
    <row r="1946" s="2" customFormat="1" x14ac:dyDescent="0.2"/>
    <row r="1947" s="2" customFormat="1" x14ac:dyDescent="0.2"/>
    <row r="1948" s="2" customFormat="1" x14ac:dyDescent="0.2"/>
    <row r="1949" s="2" customFormat="1" x14ac:dyDescent="0.2"/>
    <row r="1950" s="2" customFormat="1" x14ac:dyDescent="0.2"/>
    <row r="1951" s="2" customFormat="1" x14ac:dyDescent="0.2"/>
    <row r="1952" s="2" customFormat="1" x14ac:dyDescent="0.2"/>
    <row r="1953" s="2" customFormat="1" x14ac:dyDescent="0.2"/>
    <row r="1954" s="2" customFormat="1" x14ac:dyDescent="0.2"/>
    <row r="1955" s="2" customFormat="1" x14ac:dyDescent="0.2"/>
    <row r="1956" s="2" customFormat="1" x14ac:dyDescent="0.2"/>
    <row r="1957" s="2" customFormat="1" x14ac:dyDescent="0.2"/>
    <row r="1958" s="2" customFormat="1" x14ac:dyDescent="0.2"/>
    <row r="1959" s="2" customFormat="1" x14ac:dyDescent="0.2"/>
    <row r="1960" s="2" customFormat="1" x14ac:dyDescent="0.2"/>
    <row r="1961" s="2" customFormat="1" x14ac:dyDescent="0.2"/>
    <row r="1962" s="2" customFormat="1" x14ac:dyDescent="0.2"/>
    <row r="1963" s="2" customFormat="1" x14ac:dyDescent="0.2"/>
    <row r="1964" s="2" customFormat="1" x14ac:dyDescent="0.2"/>
    <row r="1965" s="2" customFormat="1" x14ac:dyDescent="0.2"/>
    <row r="1966" s="2" customFormat="1" x14ac:dyDescent="0.2"/>
    <row r="1967" s="2" customFormat="1" x14ac:dyDescent="0.2"/>
    <row r="1968" s="2" customFormat="1" x14ac:dyDescent="0.2"/>
    <row r="1969" s="2" customFormat="1" x14ac:dyDescent="0.2"/>
    <row r="1970" s="2" customFormat="1" x14ac:dyDescent="0.2"/>
    <row r="1971" s="2" customFormat="1" x14ac:dyDescent="0.2"/>
    <row r="1972" s="2" customFormat="1" x14ac:dyDescent="0.2"/>
    <row r="1973" s="2" customFormat="1" x14ac:dyDescent="0.2"/>
    <row r="1974" s="2" customFormat="1" x14ac:dyDescent="0.2"/>
    <row r="1975" s="2" customFormat="1" x14ac:dyDescent="0.2"/>
    <row r="1976" s="2" customFormat="1" x14ac:dyDescent="0.2"/>
    <row r="1977" s="2" customFormat="1" x14ac:dyDescent="0.2"/>
    <row r="1978" s="2" customFormat="1" x14ac:dyDescent="0.2"/>
    <row r="1979" s="2" customFormat="1" x14ac:dyDescent="0.2"/>
    <row r="1980" s="2" customFormat="1" x14ac:dyDescent="0.2"/>
    <row r="1981" s="2" customFormat="1" x14ac:dyDescent="0.2"/>
    <row r="1982" s="2" customFormat="1" x14ac:dyDescent="0.2"/>
    <row r="1983" s="2" customFormat="1" x14ac:dyDescent="0.2"/>
    <row r="1984" s="2" customFormat="1" x14ac:dyDescent="0.2"/>
    <row r="1985" s="2" customFormat="1" x14ac:dyDescent="0.2"/>
    <row r="1986" s="2" customFormat="1" x14ac:dyDescent="0.2"/>
    <row r="1987" s="2" customFormat="1" x14ac:dyDescent="0.2"/>
    <row r="1988" s="2" customFormat="1" x14ac:dyDescent="0.2"/>
    <row r="1989" s="2" customFormat="1" x14ac:dyDescent="0.2"/>
    <row r="1990" s="2" customFormat="1" x14ac:dyDescent="0.2"/>
    <row r="1991" s="2" customFormat="1" x14ac:dyDescent="0.2"/>
    <row r="1992" s="2" customFormat="1" x14ac:dyDescent="0.2"/>
    <row r="1993" s="2" customFormat="1" x14ac:dyDescent="0.2"/>
    <row r="1994" s="2" customFormat="1" x14ac:dyDescent="0.2"/>
    <row r="1995" s="2" customFormat="1" x14ac:dyDescent="0.2"/>
    <row r="1996" s="2" customFormat="1" x14ac:dyDescent="0.2"/>
    <row r="1997" s="2" customFormat="1" x14ac:dyDescent="0.2"/>
    <row r="1998" s="2" customFormat="1" x14ac:dyDescent="0.2"/>
    <row r="1999" s="2" customFormat="1" x14ac:dyDescent="0.2"/>
    <row r="2000" s="2" customFormat="1" x14ac:dyDescent="0.2"/>
    <row r="2001" s="2" customFormat="1" x14ac:dyDescent="0.2"/>
    <row r="2002" s="2" customFormat="1" x14ac:dyDescent="0.2"/>
    <row r="2003" s="2" customFormat="1" x14ac:dyDescent="0.2"/>
    <row r="2004" s="2" customFormat="1" x14ac:dyDescent="0.2"/>
    <row r="2005" s="2" customFormat="1" x14ac:dyDescent="0.2"/>
    <row r="2006" s="2" customFormat="1" x14ac:dyDescent="0.2"/>
    <row r="2007" s="2" customFormat="1" x14ac:dyDescent="0.2"/>
    <row r="2008" s="2" customFormat="1" x14ac:dyDescent="0.2"/>
    <row r="2009" s="2" customFormat="1" x14ac:dyDescent="0.2"/>
    <row r="2010" s="2" customFormat="1" x14ac:dyDescent="0.2"/>
    <row r="2011" s="2" customFormat="1" x14ac:dyDescent="0.2"/>
    <row r="2012" s="2" customFormat="1" x14ac:dyDescent="0.2"/>
    <row r="2013" s="2" customFormat="1" x14ac:dyDescent="0.2"/>
    <row r="2014" s="2" customFormat="1" x14ac:dyDescent="0.2"/>
    <row r="2015" s="2" customFormat="1" x14ac:dyDescent="0.2"/>
    <row r="2016" s="2" customFormat="1" x14ac:dyDescent="0.2"/>
    <row r="2017" s="2" customFormat="1" x14ac:dyDescent="0.2"/>
    <row r="2018" s="2" customFormat="1" x14ac:dyDescent="0.2"/>
    <row r="2019" s="2" customFormat="1" x14ac:dyDescent="0.2"/>
    <row r="2020" s="2" customFormat="1" x14ac:dyDescent="0.2"/>
    <row r="2021" s="2" customFormat="1" x14ac:dyDescent="0.2"/>
    <row r="2022" s="2" customFormat="1" x14ac:dyDescent="0.2"/>
    <row r="2023" s="2" customFormat="1" x14ac:dyDescent="0.2"/>
    <row r="2024" s="2" customFormat="1" x14ac:dyDescent="0.2"/>
    <row r="2025" s="2" customFormat="1" x14ac:dyDescent="0.2"/>
    <row r="2026" s="2" customFormat="1" x14ac:dyDescent="0.2"/>
    <row r="2027" s="2" customFormat="1" x14ac:dyDescent="0.2"/>
    <row r="2028" s="2" customFormat="1" x14ac:dyDescent="0.2"/>
    <row r="2029" s="2" customFormat="1" x14ac:dyDescent="0.2"/>
    <row r="2030" s="2" customFormat="1" x14ac:dyDescent="0.2"/>
    <row r="2031" s="2" customFormat="1" x14ac:dyDescent="0.2"/>
    <row r="2032" s="2" customFormat="1" x14ac:dyDescent="0.2"/>
    <row r="2033" s="2" customFormat="1" x14ac:dyDescent="0.2"/>
    <row r="2034" s="2" customFormat="1" x14ac:dyDescent="0.2"/>
    <row r="2035" s="2" customFormat="1" x14ac:dyDescent="0.2"/>
    <row r="2036" s="2" customFormat="1" x14ac:dyDescent="0.2"/>
    <row r="2037" s="2" customFormat="1" x14ac:dyDescent="0.2"/>
    <row r="2038" s="2" customFormat="1" x14ac:dyDescent="0.2"/>
    <row r="2039" s="2" customFormat="1" x14ac:dyDescent="0.2"/>
    <row r="2040" s="2" customFormat="1" x14ac:dyDescent="0.2"/>
    <row r="2041" s="2" customFormat="1" x14ac:dyDescent="0.2"/>
    <row r="2042" s="2" customFormat="1" x14ac:dyDescent="0.2"/>
    <row r="2043" s="2" customFormat="1" x14ac:dyDescent="0.2"/>
    <row r="2044" s="2" customFormat="1" x14ac:dyDescent="0.2"/>
    <row r="2045" s="2" customFormat="1" x14ac:dyDescent="0.2"/>
    <row r="2046" s="2" customFormat="1" x14ac:dyDescent="0.2"/>
    <row r="2047" s="2" customFormat="1" x14ac:dyDescent="0.2"/>
    <row r="2048" s="2" customFormat="1" x14ac:dyDescent="0.2"/>
    <row r="2049" s="2" customFormat="1" x14ac:dyDescent="0.2"/>
    <row r="2050" s="2" customFormat="1" x14ac:dyDescent="0.2"/>
    <row r="2051" s="2" customFormat="1" x14ac:dyDescent="0.2"/>
    <row r="2052" s="2" customFormat="1" x14ac:dyDescent="0.2"/>
    <row r="2053" s="2" customFormat="1" x14ac:dyDescent="0.2"/>
    <row r="2054" s="2" customFormat="1" x14ac:dyDescent="0.2"/>
    <row r="2055" s="2" customFormat="1" x14ac:dyDescent="0.2"/>
    <row r="2056" s="2" customFormat="1" x14ac:dyDescent="0.2"/>
    <row r="2057" s="2" customFormat="1" x14ac:dyDescent="0.2"/>
    <row r="2058" s="2" customFormat="1" x14ac:dyDescent="0.2"/>
    <row r="2059" s="2" customFormat="1" x14ac:dyDescent="0.2"/>
    <row r="2060" s="2" customFormat="1" x14ac:dyDescent="0.2"/>
    <row r="2061" s="2" customFormat="1" x14ac:dyDescent="0.2"/>
    <row r="2062" s="2" customFormat="1" x14ac:dyDescent="0.2"/>
    <row r="2063" s="2" customFormat="1" x14ac:dyDescent="0.2"/>
    <row r="2064" s="2" customFormat="1" x14ac:dyDescent="0.2"/>
    <row r="2065" s="2" customFormat="1" x14ac:dyDescent="0.2"/>
    <row r="2066" s="2" customFormat="1" x14ac:dyDescent="0.2"/>
    <row r="2067" s="2" customFormat="1" x14ac:dyDescent="0.2"/>
    <row r="2068" s="2" customFormat="1" x14ac:dyDescent="0.2"/>
    <row r="2069" s="2" customFormat="1" x14ac:dyDescent="0.2"/>
    <row r="2070" s="2" customFormat="1" x14ac:dyDescent="0.2"/>
    <row r="2071" s="2" customFormat="1" x14ac:dyDescent="0.2"/>
    <row r="2072" s="2" customFormat="1" x14ac:dyDescent="0.2"/>
    <row r="2073" s="2" customFormat="1" x14ac:dyDescent="0.2"/>
    <row r="2074" s="2" customFormat="1" x14ac:dyDescent="0.2"/>
    <row r="2075" s="2" customFormat="1" x14ac:dyDescent="0.2"/>
    <row r="2076" s="2" customFormat="1" x14ac:dyDescent="0.2"/>
    <row r="2077" s="2" customFormat="1" x14ac:dyDescent="0.2"/>
    <row r="2078" s="2" customFormat="1" x14ac:dyDescent="0.2"/>
    <row r="2079" s="2" customFormat="1" x14ac:dyDescent="0.2"/>
    <row r="2080" s="2" customFormat="1" x14ac:dyDescent="0.2"/>
    <row r="2081" s="2" customFormat="1" x14ac:dyDescent="0.2"/>
    <row r="2082" s="2" customFormat="1" x14ac:dyDescent="0.2"/>
    <row r="2083" s="2" customFormat="1" x14ac:dyDescent="0.2"/>
    <row r="2084" s="2" customFormat="1" x14ac:dyDescent="0.2"/>
    <row r="2085" s="2" customFormat="1" x14ac:dyDescent="0.2"/>
    <row r="2086" s="2" customFormat="1" x14ac:dyDescent="0.2"/>
    <row r="2087" s="2" customFormat="1" x14ac:dyDescent="0.2"/>
    <row r="2088" s="2" customFormat="1" x14ac:dyDescent="0.2"/>
    <row r="2089" s="2" customFormat="1" x14ac:dyDescent="0.2"/>
    <row r="2090" s="2" customFormat="1" x14ac:dyDescent="0.2"/>
    <row r="2091" s="2" customFormat="1" x14ac:dyDescent="0.2"/>
    <row r="2092" s="2" customFormat="1" x14ac:dyDescent="0.2"/>
    <row r="2093" s="2" customFormat="1" x14ac:dyDescent="0.2"/>
    <row r="2094" s="2" customFormat="1" x14ac:dyDescent="0.2"/>
    <row r="2095" s="2" customFormat="1" x14ac:dyDescent="0.2"/>
    <row r="2096" s="2" customFormat="1" x14ac:dyDescent="0.2"/>
    <row r="2097" spans="3:11" s="2" customFormat="1" x14ac:dyDescent="0.2"/>
    <row r="2098" spans="3:11" s="2" customFormat="1" x14ac:dyDescent="0.2"/>
    <row r="2099" spans="3:11" s="2" customFormat="1" x14ac:dyDescent="0.2"/>
    <row r="2100" spans="3:11" s="2" customFormat="1" x14ac:dyDescent="0.2"/>
    <row r="2101" spans="3:11" s="2" customFormat="1" x14ac:dyDescent="0.2"/>
    <row r="2102" spans="3:11" s="2" customFormat="1" x14ac:dyDescent="0.2"/>
    <row r="2103" spans="3:11" s="2" customFormat="1" x14ac:dyDescent="0.2"/>
    <row r="2104" spans="3:11" s="2" customFormat="1" x14ac:dyDescent="0.2"/>
    <row r="2105" spans="3:11" s="2" customFormat="1" x14ac:dyDescent="0.2">
      <c r="C2105" s="1"/>
      <c r="D2105" s="1"/>
      <c r="E2105" s="1"/>
      <c r="F2105" s="1"/>
      <c r="H2105" s="1"/>
    </row>
    <row r="2106" spans="3:11" s="2" customFormat="1" x14ac:dyDescent="0.2">
      <c r="C2106" s="1"/>
      <c r="D2106" s="1"/>
      <c r="E2106" s="1"/>
      <c r="F2106" s="1"/>
      <c r="H2106" s="1"/>
      <c r="I2106" s="1"/>
      <c r="J2106" s="1"/>
    </row>
    <row r="2107" spans="3:11" s="2" customFormat="1" x14ac:dyDescent="0.2">
      <c r="C2107" s="1"/>
      <c r="D2107" s="1"/>
      <c r="E2107" s="1"/>
      <c r="F2107" s="1"/>
      <c r="H2107" s="1"/>
      <c r="I2107" s="1"/>
      <c r="J2107" s="1"/>
    </row>
    <row r="2108" spans="3:11" s="2" customFormat="1" x14ac:dyDescent="0.2">
      <c r="C2108" s="1"/>
      <c r="D2108" s="1"/>
      <c r="E2108" s="1"/>
      <c r="F2108" s="1"/>
      <c r="H2108" s="1"/>
      <c r="I2108" s="1"/>
      <c r="J2108" s="1"/>
    </row>
    <row r="2109" spans="3:11" s="2" customFormat="1" x14ac:dyDescent="0.2">
      <c r="C2109" s="1"/>
      <c r="D2109" s="1"/>
      <c r="E2109" s="1"/>
      <c r="F2109" s="1"/>
      <c r="H2109" s="1"/>
      <c r="I2109" s="1"/>
      <c r="J2109" s="1"/>
    </row>
    <row r="2110" spans="3:11" s="2" customFormat="1" x14ac:dyDescent="0.2">
      <c r="C2110" s="1"/>
      <c r="D2110" s="1"/>
      <c r="E2110" s="1"/>
      <c r="F2110" s="1"/>
      <c r="H2110" s="1"/>
      <c r="I2110" s="1"/>
      <c r="J2110" s="1"/>
      <c r="K2110" s="1"/>
    </row>
    <row r="2111" spans="3:11" s="2" customFormat="1" x14ac:dyDescent="0.2">
      <c r="C2111" s="1"/>
      <c r="D2111" s="1"/>
      <c r="E2111" s="1"/>
      <c r="F2111" s="1"/>
      <c r="H2111" s="1"/>
      <c r="I2111" s="1"/>
      <c r="J2111" s="1"/>
      <c r="K2111" s="1"/>
    </row>
    <row r="2112" spans="3:11" s="2" customFormat="1" x14ac:dyDescent="0.2">
      <c r="C2112" s="1"/>
      <c r="D2112" s="1"/>
      <c r="E2112" s="1"/>
      <c r="F2112" s="1"/>
      <c r="H2112" s="1"/>
      <c r="I2112" s="1"/>
      <c r="J2112" s="1"/>
      <c r="K2112" s="1"/>
    </row>
    <row r="2113" spans="1:16" s="2" customFormat="1" x14ac:dyDescent="0.2">
      <c r="C2113" s="1"/>
      <c r="D2113" s="1"/>
      <c r="E2113" s="1"/>
      <c r="F2113" s="1"/>
      <c r="H2113" s="1"/>
      <c r="I2113" s="1"/>
      <c r="J2113" s="1"/>
      <c r="K2113" s="1"/>
    </row>
    <row r="2114" spans="1:16" s="2" customFormat="1" x14ac:dyDescent="0.2">
      <c r="C2114" s="1"/>
      <c r="D2114" s="1"/>
      <c r="E2114" s="1"/>
      <c r="F2114" s="1"/>
      <c r="H2114" s="1"/>
      <c r="I2114" s="1"/>
      <c r="J2114" s="1"/>
      <c r="K2114" s="1"/>
    </row>
    <row r="2115" spans="1:16" s="2" customFormat="1" x14ac:dyDescent="0.2">
      <c r="C2115" s="1"/>
      <c r="D2115" s="1"/>
      <c r="E2115" s="1"/>
      <c r="F2115" s="1"/>
      <c r="H2115" s="1"/>
      <c r="I2115" s="1"/>
      <c r="J2115" s="1"/>
      <c r="K2115" s="1"/>
    </row>
    <row r="2116" spans="1:16" s="2" customFormat="1" x14ac:dyDescent="0.2">
      <c r="A2116" s="1"/>
      <c r="B2116" s="1"/>
      <c r="C2116" s="1"/>
      <c r="D2116" s="1"/>
      <c r="E2116" s="1"/>
      <c r="F2116" s="1"/>
      <c r="H2116" s="1"/>
      <c r="I2116" s="1"/>
      <c r="J2116" s="1"/>
      <c r="K2116" s="1"/>
    </row>
    <row r="2117" spans="1:16" s="2" customFormat="1" x14ac:dyDescent="0.2">
      <c r="A2117" s="1"/>
      <c r="B2117" s="1"/>
      <c r="C2117" s="1"/>
      <c r="D2117" s="1"/>
      <c r="E2117" s="1"/>
      <c r="F2117" s="1"/>
      <c r="H2117" s="1"/>
      <c r="I2117" s="1"/>
      <c r="J2117" s="1"/>
      <c r="K2117" s="1"/>
    </row>
    <row r="2118" spans="1:16" s="2" customFormat="1" x14ac:dyDescent="0.2">
      <c r="A2118" s="1"/>
      <c r="B2118" s="1"/>
      <c r="C2118" s="1"/>
      <c r="D2118" s="1"/>
      <c r="E2118" s="1"/>
      <c r="F2118" s="1"/>
      <c r="H2118" s="1"/>
      <c r="I2118" s="1"/>
      <c r="J2118" s="1"/>
      <c r="K2118" s="1"/>
    </row>
    <row r="2119" spans="1:16" s="2" customFormat="1" x14ac:dyDescent="0.2">
      <c r="A2119" s="1"/>
      <c r="B2119" s="1"/>
      <c r="C2119" s="1"/>
      <c r="D2119" s="1"/>
      <c r="E2119" s="1"/>
      <c r="F2119" s="1"/>
      <c r="H2119" s="1"/>
      <c r="I2119" s="1"/>
      <c r="J2119" s="1"/>
      <c r="K2119" s="1"/>
    </row>
    <row r="2120" spans="1:16" s="2" customFormat="1" x14ac:dyDescent="0.2">
      <c r="A2120" s="1"/>
      <c r="B2120" s="1"/>
      <c r="C2120" s="1"/>
      <c r="D2120" s="1"/>
      <c r="E2120" s="1"/>
      <c r="F2120" s="1"/>
      <c r="H2120" s="1"/>
      <c r="I2120" s="1"/>
      <c r="J2120" s="1"/>
      <c r="K2120" s="1"/>
      <c r="O2120" s="1"/>
      <c r="P2120" s="1"/>
    </row>
    <row r="2121" spans="1:16" x14ac:dyDescent="0.2">
      <c r="G2121" s="2"/>
      <c r="L2121" s="2"/>
    </row>
    <row r="2122" spans="1:16" x14ac:dyDescent="0.2">
      <c r="L2122" s="2"/>
    </row>
    <row r="2123" spans="1:16" x14ac:dyDescent="0.2">
      <c r="L2123" s="2"/>
    </row>
    <row r="2124" spans="1:16" x14ac:dyDescent="0.2">
      <c r="L2124" s="2"/>
    </row>
    <row r="2125" spans="1:16" x14ac:dyDescent="0.2">
      <c r="L2125" s="2"/>
    </row>
    <row r="2126" spans="1:16" x14ac:dyDescent="0.2">
      <c r="L2126" s="2"/>
    </row>
  </sheetData>
  <mergeCells count="96">
    <mergeCell ref="B50:D50"/>
    <mergeCell ref="E50:G50"/>
    <mergeCell ref="I50:K50"/>
    <mergeCell ref="B41:D41"/>
    <mergeCell ref="E41:G41"/>
    <mergeCell ref="I41:K41"/>
    <mergeCell ref="I42:K42"/>
    <mergeCell ref="M41:O41"/>
    <mergeCell ref="B48:L48"/>
    <mergeCell ref="M48:P48"/>
    <mergeCell ref="B14:D14"/>
    <mergeCell ref="E15:G15"/>
    <mergeCell ref="H14:J14"/>
    <mergeCell ref="H15:J15"/>
    <mergeCell ref="K14:M14"/>
    <mergeCell ref="K15:M15"/>
    <mergeCell ref="N14:P14"/>
    <mergeCell ref="B23:D23"/>
    <mergeCell ref="E23:G23"/>
    <mergeCell ref="H23:J23"/>
    <mergeCell ref="K23:M23"/>
    <mergeCell ref="N23:P23"/>
    <mergeCell ref="B32:D32"/>
    <mergeCell ref="E32:G32"/>
    <mergeCell ref="B59:P59"/>
    <mergeCell ref="B46:D46"/>
    <mergeCell ref="B57:P57"/>
    <mergeCell ref="B58:P58"/>
    <mergeCell ref="B55:D55"/>
    <mergeCell ref="E55:H55"/>
    <mergeCell ref="I55:L55"/>
    <mergeCell ref="M55:P55"/>
    <mergeCell ref="M46:P46"/>
    <mergeCell ref="E49:H49"/>
    <mergeCell ref="I49:L49"/>
    <mergeCell ref="M49:P49"/>
    <mergeCell ref="E46:H46"/>
    <mergeCell ref="I46:L46"/>
    <mergeCell ref="B49:D49"/>
    <mergeCell ref="B40:D40"/>
    <mergeCell ref="E37:H37"/>
    <mergeCell ref="I37:L37"/>
    <mergeCell ref="M37:P37"/>
    <mergeCell ref="E40:H40"/>
    <mergeCell ref="I40:L40"/>
    <mergeCell ref="M40:P40"/>
    <mergeCell ref="N19:P19"/>
    <mergeCell ref="B37:D37"/>
    <mergeCell ref="B39:P39"/>
    <mergeCell ref="K21:P21"/>
    <mergeCell ref="B21:J21"/>
    <mergeCell ref="B30:H30"/>
    <mergeCell ref="I30:P30"/>
    <mergeCell ref="I32:K32"/>
    <mergeCell ref="M32:O32"/>
    <mergeCell ref="B31:D31"/>
    <mergeCell ref="E31:H31"/>
    <mergeCell ref="I31:L31"/>
    <mergeCell ref="M31:P31"/>
    <mergeCell ref="H22:J22"/>
    <mergeCell ref="N28:P28"/>
    <mergeCell ref="K28:M28"/>
    <mergeCell ref="N22:P22"/>
    <mergeCell ref="B28:D28"/>
    <mergeCell ref="E28:G28"/>
    <mergeCell ref="H28:J28"/>
    <mergeCell ref="B22:D22"/>
    <mergeCell ref="K13:M13"/>
    <mergeCell ref="N13:P13"/>
    <mergeCell ref="B13:D13"/>
    <mergeCell ref="E13:G13"/>
    <mergeCell ref="B6:E6"/>
    <mergeCell ref="J6:L6"/>
    <mergeCell ref="B7:G7"/>
    <mergeCell ref="F8:G8"/>
    <mergeCell ref="K8:L8"/>
    <mergeCell ref="B10:F10"/>
    <mergeCell ref="H10:N10"/>
    <mergeCell ref="O10:P10"/>
    <mergeCell ref="M6:P6"/>
    <mergeCell ref="N33:P33"/>
    <mergeCell ref="O8:P8"/>
    <mergeCell ref="B3:D3"/>
    <mergeCell ref="G3:J3"/>
    <mergeCell ref="M3:P3"/>
    <mergeCell ref="G4:L4"/>
    <mergeCell ref="B5:D5"/>
    <mergeCell ref="E14:G14"/>
    <mergeCell ref="E19:G19"/>
    <mergeCell ref="K19:M19"/>
    <mergeCell ref="K22:M22"/>
    <mergeCell ref="E22:G22"/>
    <mergeCell ref="H19:J19"/>
    <mergeCell ref="B12:P12"/>
    <mergeCell ref="M5:P5"/>
    <mergeCell ref="H13:J13"/>
  </mergeCells>
  <phoneticPr fontId="2" type="noConversion"/>
  <hyperlinks>
    <hyperlink ref="M3" r:id="rId1" xr:uid="{00000000-0004-0000-0100-000000000000}"/>
    <hyperlink ref="M5" r:id="rId2" xr:uid="{00000000-0004-0000-0100-000001000000}"/>
  </hyperlinks>
  <pageMargins left="0.16" right="0.21" top="0.18" bottom="0.16" header="0.17" footer="0.16"/>
  <pageSetup paperSize="9" scale="54" orientation="portrait" r:id="rId3"/>
  <headerFooter alignWithMargins="0"/>
  <colBreaks count="1" manualBreakCount="1">
    <brk id="14" max="1048575"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7"/>
    <pageSetUpPr fitToPage="1"/>
  </sheetPr>
  <dimension ref="A3:P2893"/>
  <sheetViews>
    <sheetView zoomScale="60" zoomScaleNormal="60" zoomScaleSheetLayoutView="71" workbookViewId="0">
      <selection activeCell="B3" sqref="B3:D3"/>
    </sheetView>
  </sheetViews>
  <sheetFormatPr defaultColWidth="12.28515625" defaultRowHeight="12.75" x14ac:dyDescent="0.2"/>
  <cols>
    <col min="1" max="1" width="4.140625" style="1" customWidth="1"/>
    <col min="2" max="16" width="12.28515625" style="1" customWidth="1"/>
    <col min="17" max="17" width="4.140625" style="1" customWidth="1"/>
    <col min="18" max="16384" width="12.28515625" style="1"/>
  </cols>
  <sheetData>
    <row r="3" spans="2:16" s="145" customFormat="1" ht="24" customHeight="1" x14ac:dyDescent="0.35">
      <c r="B3" s="799"/>
      <c r="C3" s="800"/>
      <c r="D3" s="800"/>
      <c r="E3" s="77"/>
      <c r="F3" s="78"/>
      <c r="G3" s="801"/>
      <c r="H3" s="801"/>
      <c r="I3" s="801"/>
      <c r="J3" s="801"/>
      <c r="K3" s="79"/>
      <c r="L3" s="80"/>
      <c r="M3" s="1046" t="s">
        <v>604</v>
      </c>
      <c r="N3" s="1047"/>
      <c r="O3" s="1047"/>
      <c r="P3" s="1048"/>
    </row>
    <row r="4" spans="2:16" s="145" customFormat="1" ht="27.75" customHeight="1" x14ac:dyDescent="0.3">
      <c r="B4" s="81"/>
      <c r="C4" s="140"/>
      <c r="D4" s="140"/>
      <c r="F4" s="144"/>
      <c r="G4" s="139"/>
      <c r="H4" s="139"/>
      <c r="I4" s="139"/>
      <c r="J4" s="139"/>
      <c r="K4" s="139"/>
      <c r="L4" s="139"/>
      <c r="M4" s="158"/>
      <c r="N4" s="158"/>
      <c r="O4" s="158"/>
      <c r="P4" s="82" t="s">
        <v>602</v>
      </c>
    </row>
    <row r="5" spans="2:16" s="145" customFormat="1" ht="21.75" customHeight="1" x14ac:dyDescent="0.3">
      <c r="B5" s="803"/>
      <c r="C5" s="804"/>
      <c r="D5" s="804"/>
      <c r="E5" s="43"/>
      <c r="F5" s="22"/>
      <c r="G5" s="7"/>
      <c r="H5" s="19"/>
      <c r="I5" s="3"/>
      <c r="J5" s="146"/>
      <c r="K5" s="3"/>
      <c r="L5" s="3"/>
      <c r="M5" s="1043" t="s">
        <v>603</v>
      </c>
      <c r="N5" s="1044"/>
      <c r="O5" s="1044"/>
      <c r="P5" s="1045"/>
    </row>
    <row r="6" spans="2:16" s="145" customFormat="1" ht="26.25" customHeight="1" x14ac:dyDescent="0.35">
      <c r="B6" s="811"/>
      <c r="C6" s="812"/>
      <c r="D6" s="812"/>
      <c r="E6" s="812"/>
      <c r="F6" s="44"/>
      <c r="G6" s="26"/>
      <c r="H6" s="27"/>
      <c r="I6" s="83"/>
      <c r="J6" s="815"/>
      <c r="K6" s="816"/>
      <c r="L6" s="816"/>
      <c r="M6" s="835"/>
      <c r="N6" s="835"/>
      <c r="O6" s="835"/>
      <c r="P6" s="836"/>
    </row>
    <row r="7" spans="2:16" s="145" customFormat="1" ht="24.75" customHeight="1" x14ac:dyDescent="0.2">
      <c r="B7" s="817" t="s">
        <v>352</v>
      </c>
      <c r="C7" s="818"/>
      <c r="D7" s="818"/>
      <c r="E7" s="818"/>
      <c r="F7" s="818"/>
      <c r="G7" s="818"/>
      <c r="H7" s="84"/>
      <c r="I7" s="28"/>
      <c r="J7" s="137"/>
      <c r="K7" s="85"/>
      <c r="L7" s="85"/>
      <c r="M7" s="317"/>
      <c r="N7" s="317"/>
      <c r="O7" s="317"/>
      <c r="P7" s="318"/>
    </row>
    <row r="8" spans="2:16" s="145" customFormat="1" ht="17.25" customHeight="1" x14ac:dyDescent="0.3">
      <c r="B8" s="142"/>
      <c r="C8" s="143"/>
      <c r="D8" s="138"/>
      <c r="E8" s="143"/>
      <c r="F8" s="819"/>
      <c r="G8" s="819"/>
      <c r="H8" s="27"/>
      <c r="I8" s="143"/>
      <c r="J8" s="137"/>
      <c r="K8" s="819"/>
      <c r="L8" s="819"/>
      <c r="M8" s="317"/>
      <c r="N8" s="319"/>
      <c r="O8" s="813">
        <v>43410</v>
      </c>
      <c r="P8" s="814"/>
    </row>
    <row r="9" spans="2:16" s="145" customFormat="1" ht="2.25" customHeight="1" x14ac:dyDescent="0.35">
      <c r="B9" s="89"/>
      <c r="C9" s="90"/>
      <c r="D9" s="90"/>
      <c r="E9" s="90"/>
      <c r="F9" s="91"/>
      <c r="G9" s="90"/>
      <c r="H9" s="90"/>
      <c r="I9" s="90"/>
      <c r="J9" s="90"/>
      <c r="K9" s="91"/>
      <c r="L9" s="90"/>
      <c r="M9" s="90"/>
      <c r="N9" s="90"/>
      <c r="O9" s="90"/>
      <c r="P9" s="92"/>
    </row>
    <row r="10" spans="2:16" s="145" customFormat="1" ht="31.5" customHeight="1" thickBot="1" x14ac:dyDescent="0.4">
      <c r="B10" s="808" t="s">
        <v>165</v>
      </c>
      <c r="C10" s="809"/>
      <c r="D10" s="809"/>
      <c r="E10" s="809"/>
      <c r="F10" s="809"/>
      <c r="G10" s="93">
        <f>Скидка!C3/100</f>
        <v>0.25</v>
      </c>
      <c r="H10" s="810" t="s">
        <v>351</v>
      </c>
      <c r="I10" s="810"/>
      <c r="J10" s="810"/>
      <c r="K10" s="810"/>
      <c r="L10" s="810"/>
      <c r="M10" s="810"/>
      <c r="N10" s="810"/>
      <c r="O10" s="833" t="s">
        <v>362</v>
      </c>
      <c r="P10" s="834"/>
    </row>
    <row r="11" spans="2:16" s="145" customFormat="1" ht="4.5" customHeight="1" thickTop="1" thickBot="1" x14ac:dyDescent="0.4">
      <c r="B11" s="96"/>
      <c r="C11" s="97"/>
      <c r="D11" s="97"/>
      <c r="E11" s="97"/>
      <c r="F11" s="97"/>
      <c r="G11" s="98"/>
      <c r="H11" s="99"/>
      <c r="I11" s="99"/>
      <c r="J11" s="99"/>
      <c r="K11" s="99"/>
      <c r="L11" s="99"/>
      <c r="M11" s="99"/>
      <c r="N11" s="99"/>
      <c r="O11" s="100"/>
      <c r="P11" s="101"/>
    </row>
    <row r="12" spans="2:16" s="2" customFormat="1" ht="22.5" customHeight="1" thickTop="1" x14ac:dyDescent="0.35">
      <c r="B12" s="869" t="s">
        <v>73</v>
      </c>
      <c r="C12" s="870"/>
      <c r="D12" s="870"/>
      <c r="E12" s="870"/>
      <c r="F12" s="870"/>
      <c r="G12" s="870"/>
      <c r="H12" s="870"/>
      <c r="I12" s="870"/>
      <c r="J12" s="870"/>
      <c r="K12" s="870"/>
      <c r="L12" s="870"/>
      <c r="M12" s="870"/>
      <c r="N12" s="870"/>
      <c r="O12" s="870"/>
      <c r="P12" s="871"/>
    </row>
    <row r="13" spans="2:16" s="2" customFormat="1" ht="19.5" customHeight="1" x14ac:dyDescent="0.25">
      <c r="B13" s="865" t="s">
        <v>12</v>
      </c>
      <c r="C13" s="866"/>
      <c r="D13" s="872"/>
      <c r="E13" s="865" t="s">
        <v>13</v>
      </c>
      <c r="F13" s="866"/>
      <c r="G13" s="866"/>
      <c r="H13" s="401"/>
      <c r="I13" s="865" t="s">
        <v>15</v>
      </c>
      <c r="J13" s="866"/>
      <c r="K13" s="866"/>
      <c r="L13" s="401"/>
      <c r="M13" s="865" t="s">
        <v>17</v>
      </c>
      <c r="N13" s="866"/>
      <c r="O13" s="866"/>
      <c r="P13" s="401"/>
    </row>
    <row r="14" spans="2:16" s="2" customFormat="1" ht="19.5" customHeight="1" x14ac:dyDescent="0.2">
      <c r="B14" s="102"/>
      <c r="C14" s="403"/>
      <c r="D14" s="103"/>
      <c r="E14" s="343"/>
      <c r="F14" s="374"/>
      <c r="G14" s="345"/>
      <c r="H14" s="103"/>
      <c r="I14" s="102"/>
      <c r="J14" s="403"/>
      <c r="K14" s="403"/>
      <c r="L14" s="103"/>
      <c r="M14" s="403"/>
      <c r="N14" s="403"/>
      <c r="O14" s="403"/>
      <c r="P14" s="103"/>
    </row>
    <row r="15" spans="2:16" s="2" customFormat="1" ht="19.5" customHeight="1" x14ac:dyDescent="0.2">
      <c r="B15" s="102"/>
      <c r="C15" s="403"/>
      <c r="D15" s="103"/>
      <c r="E15" s="343"/>
      <c r="F15" s="374"/>
      <c r="G15" s="345"/>
      <c r="H15" s="103"/>
      <c r="I15" s="102"/>
      <c r="J15" s="403"/>
      <c r="K15" s="403"/>
      <c r="L15" s="103"/>
      <c r="M15" s="403"/>
      <c r="N15" s="403"/>
      <c r="O15" s="403"/>
      <c r="P15" s="103"/>
    </row>
    <row r="16" spans="2:16" s="2" customFormat="1" ht="75" customHeight="1" x14ac:dyDescent="0.2">
      <c r="B16" s="102"/>
      <c r="C16" s="403"/>
      <c r="D16" s="103"/>
      <c r="E16" s="343"/>
      <c r="F16" s="375"/>
      <c r="G16" s="435"/>
      <c r="H16" s="539" t="s">
        <v>585</v>
      </c>
      <c r="I16" s="102"/>
      <c r="J16" s="403"/>
      <c r="K16" s="403"/>
      <c r="L16" s="539" t="s">
        <v>585</v>
      </c>
      <c r="M16" s="403"/>
      <c r="N16" s="403"/>
      <c r="O16" s="403"/>
      <c r="P16" s="539" t="s">
        <v>585</v>
      </c>
    </row>
    <row r="17" spans="2:16" s="36" customFormat="1" ht="23.25" customHeight="1" x14ac:dyDescent="0.25">
      <c r="B17" s="774"/>
      <c r="C17" s="775"/>
      <c r="D17" s="776"/>
      <c r="E17" s="396"/>
      <c r="F17" s="395"/>
      <c r="G17" s="395"/>
      <c r="H17" s="394"/>
      <c r="I17" s="392"/>
      <c r="J17" s="393"/>
      <c r="K17" s="393"/>
      <c r="L17" s="394"/>
      <c r="M17" s="393"/>
      <c r="N17" s="393"/>
      <c r="O17" s="393"/>
      <c r="P17" s="394"/>
    </row>
    <row r="18" spans="2:16" s="2" customFormat="1" ht="19.5" customHeight="1" x14ac:dyDescent="0.25">
      <c r="B18" s="744" t="s">
        <v>145</v>
      </c>
      <c r="C18" s="745"/>
      <c r="D18" s="746"/>
      <c r="E18" s="744" t="s">
        <v>144</v>
      </c>
      <c r="F18" s="745"/>
      <c r="G18" s="745"/>
      <c r="H18" s="746"/>
      <c r="I18" s="744" t="s">
        <v>146</v>
      </c>
      <c r="J18" s="745"/>
      <c r="K18" s="745"/>
      <c r="L18" s="746"/>
      <c r="M18" s="744" t="s">
        <v>255</v>
      </c>
      <c r="N18" s="745"/>
      <c r="O18" s="745"/>
      <c r="P18" s="746"/>
    </row>
    <row r="19" spans="2:16" s="2" customFormat="1" ht="18.75" customHeight="1" thickBot="1" x14ac:dyDescent="0.3">
      <c r="B19" s="862" t="s">
        <v>125</v>
      </c>
      <c r="C19" s="863"/>
      <c r="D19" s="399">
        <f>((Скидка!AB12*(100-Скидка!$C$3))*Скидка!$D$4)/100</f>
        <v>1223.1000000000001</v>
      </c>
      <c r="E19" s="862" t="s">
        <v>125</v>
      </c>
      <c r="F19" s="863"/>
      <c r="G19" s="349"/>
      <c r="H19" s="399">
        <f>((Скидка!AF12*(100-Скидка!$C$3))*Скидка!$D$4)/100</f>
        <v>1223.1000000000001</v>
      </c>
      <c r="I19" s="862" t="s">
        <v>177</v>
      </c>
      <c r="J19" s="863"/>
      <c r="K19" s="402"/>
      <c r="L19" s="399">
        <f>((Скидка!AJ12*(100-Скидка!$C$3))*Скидка!$D$4)/100</f>
        <v>1813.3875</v>
      </c>
      <c r="M19" s="862" t="s">
        <v>177</v>
      </c>
      <c r="N19" s="863"/>
      <c r="O19" s="402"/>
      <c r="P19" s="399">
        <f>((Скидка!AN12*(100-Скидка!$C$3))*Скидка!$D$4)/100</f>
        <v>1813.3875</v>
      </c>
    </row>
    <row r="20" spans="2:16" s="2" customFormat="1" ht="22.5" customHeight="1" thickTop="1" x14ac:dyDescent="0.35">
      <c r="B20" s="857" t="s">
        <v>73</v>
      </c>
      <c r="C20" s="858"/>
      <c r="D20" s="858"/>
      <c r="E20" s="858"/>
      <c r="F20" s="858"/>
      <c r="G20" s="858"/>
      <c r="H20" s="858"/>
      <c r="I20" s="858"/>
      <c r="J20" s="858"/>
      <c r="K20" s="858"/>
      <c r="L20" s="858"/>
      <c r="M20" s="858"/>
      <c r="N20" s="858"/>
      <c r="O20" s="858"/>
      <c r="P20" s="868"/>
    </row>
    <row r="21" spans="2:16" s="2" customFormat="1" ht="19.5" customHeight="1" x14ac:dyDescent="0.25">
      <c r="B21" s="865" t="s">
        <v>18</v>
      </c>
      <c r="C21" s="866"/>
      <c r="D21" s="872"/>
      <c r="E21" s="865" t="s">
        <v>14</v>
      </c>
      <c r="F21" s="866"/>
      <c r="G21" s="866"/>
      <c r="H21" s="401"/>
      <c r="I21" s="865" t="s">
        <v>16</v>
      </c>
      <c r="J21" s="866"/>
      <c r="K21" s="866"/>
      <c r="L21" s="401"/>
      <c r="M21" s="865" t="s">
        <v>246</v>
      </c>
      <c r="N21" s="866"/>
      <c r="O21" s="866"/>
      <c r="P21" s="401"/>
    </row>
    <row r="22" spans="2:16" s="2" customFormat="1" ht="19.5" customHeight="1" x14ac:dyDescent="0.2">
      <c r="B22" s="102"/>
      <c r="C22" s="145"/>
      <c r="D22" s="145"/>
      <c r="E22" s="102"/>
      <c r="F22" s="403"/>
      <c r="G22" s="403"/>
      <c r="H22" s="403"/>
      <c r="I22" s="102"/>
      <c r="J22" s="403"/>
      <c r="K22" s="403"/>
      <c r="L22" s="103"/>
      <c r="M22" s="403"/>
      <c r="N22" s="403"/>
      <c r="O22" s="403"/>
      <c r="P22" s="103"/>
    </row>
    <row r="23" spans="2:16" s="2" customFormat="1" ht="19.5" customHeight="1" x14ac:dyDescent="0.2">
      <c r="B23" s="102"/>
      <c r="C23" s="145"/>
      <c r="D23" s="145"/>
      <c r="E23" s="102"/>
      <c r="F23" s="403"/>
      <c r="G23" s="403"/>
      <c r="H23" s="403"/>
      <c r="I23" s="102"/>
      <c r="J23" s="403"/>
      <c r="K23" s="403"/>
      <c r="L23" s="103"/>
      <c r="M23" s="403"/>
      <c r="N23" s="403"/>
      <c r="O23" s="403"/>
      <c r="P23" s="103"/>
    </row>
    <row r="24" spans="2:16" s="2" customFormat="1" ht="87.75" customHeight="1" x14ac:dyDescent="0.2">
      <c r="B24" s="102"/>
      <c r="C24" s="145"/>
      <c r="D24" s="54"/>
      <c r="E24" s="102"/>
      <c r="F24" s="403"/>
      <c r="G24" s="54"/>
      <c r="H24" s="539" t="s">
        <v>585</v>
      </c>
      <c r="I24" s="102"/>
      <c r="J24" s="54"/>
      <c r="K24" s="403"/>
      <c r="L24" s="103"/>
      <c r="M24" s="403"/>
      <c r="N24" s="403"/>
      <c r="O24" s="403"/>
      <c r="P24" s="103"/>
    </row>
    <row r="25" spans="2:16" s="36" customFormat="1" ht="24.75" customHeight="1" x14ac:dyDescent="0.25">
      <c r="B25" s="774"/>
      <c r="C25" s="775"/>
      <c r="D25" s="775"/>
      <c r="E25" s="392"/>
      <c r="F25" s="393"/>
      <c r="G25" s="393"/>
      <c r="H25" s="393"/>
      <c r="I25" s="392"/>
      <c r="J25" s="393"/>
      <c r="K25" s="393"/>
      <c r="L25" s="394"/>
      <c r="M25" s="393"/>
      <c r="N25" s="393"/>
      <c r="O25" s="393"/>
      <c r="P25" s="394"/>
    </row>
    <row r="26" spans="2:16" s="2" customFormat="1" ht="19.5" customHeight="1" x14ac:dyDescent="0.25">
      <c r="B26" s="744" t="s">
        <v>147</v>
      </c>
      <c r="C26" s="745"/>
      <c r="D26" s="746"/>
      <c r="E26" s="744" t="s">
        <v>148</v>
      </c>
      <c r="F26" s="745"/>
      <c r="G26" s="745"/>
      <c r="H26" s="746"/>
      <c r="I26" s="744" t="s">
        <v>149</v>
      </c>
      <c r="J26" s="745"/>
      <c r="K26" s="745"/>
      <c r="L26" s="746"/>
      <c r="M26" s="744" t="s">
        <v>232</v>
      </c>
      <c r="N26" s="745"/>
      <c r="O26" s="745"/>
      <c r="P26" s="746"/>
    </row>
    <row r="27" spans="2:16" s="2" customFormat="1" ht="19.5" customHeight="1" thickBot="1" x14ac:dyDescent="0.3">
      <c r="B27" s="862" t="s">
        <v>177</v>
      </c>
      <c r="C27" s="863"/>
      <c r="D27" s="399">
        <f>((Скидка!AB20*(100-Скидка!$C$3))*Скидка!$D$4)/100</f>
        <v>1813.3875</v>
      </c>
      <c r="E27" s="862" t="s">
        <v>177</v>
      </c>
      <c r="F27" s="863"/>
      <c r="G27" s="398"/>
      <c r="H27" s="399">
        <f>((Скидка!AF20*(100-Скидка!$C$3))*Скидка!$D$4)/100</f>
        <v>1813.3875</v>
      </c>
      <c r="I27" s="862" t="s">
        <v>125</v>
      </c>
      <c r="J27" s="863"/>
      <c r="K27" s="402"/>
      <c r="L27" s="399">
        <f>((Скидка!AJ20*(100-Скидка!$C$3))*Скидка!$D$4)/100</f>
        <v>1038.825</v>
      </c>
      <c r="M27" s="862" t="s">
        <v>125</v>
      </c>
      <c r="N27" s="863"/>
      <c r="O27" s="402"/>
      <c r="P27" s="399">
        <f>((Скидка!AN20*(100-Скидка!$C$3))*Скидка!$D$4)/100</f>
        <v>1566.3375000000001</v>
      </c>
    </row>
    <row r="28" spans="2:16" s="2" customFormat="1" ht="22.5" customHeight="1" thickTop="1" x14ac:dyDescent="0.35">
      <c r="B28" s="537"/>
      <c r="C28" s="536" t="s">
        <v>438</v>
      </c>
      <c r="D28" s="536"/>
      <c r="E28" s="741" t="s">
        <v>170</v>
      </c>
      <c r="F28" s="742"/>
      <c r="G28" s="742"/>
      <c r="H28" s="742"/>
      <c r="I28" s="742"/>
      <c r="J28" s="864"/>
      <c r="K28" s="867" t="s">
        <v>176</v>
      </c>
      <c r="L28" s="858"/>
      <c r="M28" s="858"/>
      <c r="N28" s="858"/>
      <c r="O28" s="858"/>
      <c r="P28" s="868"/>
    </row>
    <row r="29" spans="2:16" s="2" customFormat="1" ht="19.5" customHeight="1" x14ac:dyDescent="0.25">
      <c r="B29" s="865" t="s">
        <v>434</v>
      </c>
      <c r="C29" s="866"/>
      <c r="D29" s="866"/>
      <c r="E29" s="483" t="s">
        <v>19</v>
      </c>
      <c r="F29" s="484"/>
      <c r="G29" s="235" t="s">
        <v>20</v>
      </c>
      <c r="H29" s="236"/>
      <c r="I29" s="235" t="s">
        <v>580</v>
      </c>
      <c r="J29" s="236"/>
      <c r="K29" s="235" t="s">
        <v>173</v>
      </c>
      <c r="L29" s="225"/>
      <c r="M29" s="226"/>
      <c r="N29" s="237" t="s">
        <v>283</v>
      </c>
      <c r="O29" s="238"/>
      <c r="P29" s="239"/>
    </row>
    <row r="30" spans="2:16" s="2" customFormat="1" ht="19.5" customHeight="1" x14ac:dyDescent="0.25">
      <c r="B30" s="343"/>
      <c r="C30" s="341"/>
      <c r="D30" s="341"/>
      <c r="E30" s="186" t="s">
        <v>171</v>
      </c>
      <c r="F30" s="488"/>
      <c r="G30" s="186" t="s">
        <v>432</v>
      </c>
      <c r="H30" s="187"/>
      <c r="I30" s="508" t="s">
        <v>569</v>
      </c>
      <c r="J30" s="185"/>
      <c r="K30" s="186"/>
      <c r="L30" s="220" t="s">
        <v>285</v>
      </c>
      <c r="M30" s="187"/>
      <c r="N30" s="65"/>
      <c r="O30" s="220" t="s">
        <v>286</v>
      </c>
      <c r="P30" s="111"/>
    </row>
    <row r="31" spans="2:16" s="2" customFormat="1" ht="19.5" customHeight="1" x14ac:dyDescent="0.25">
      <c r="B31" s="343"/>
      <c r="C31" s="341"/>
      <c r="D31" s="341"/>
      <c r="E31" s="102"/>
      <c r="F31" s="488"/>
      <c r="G31" s="102"/>
      <c r="H31" s="187"/>
      <c r="I31" s="63"/>
      <c r="J31" s="185"/>
      <c r="K31" s="186"/>
      <c r="L31" s="63"/>
      <c r="M31" s="187"/>
      <c r="N31" s="130"/>
      <c r="O31" s="129"/>
      <c r="P31" s="131"/>
    </row>
    <row r="32" spans="2:16" s="2" customFormat="1" ht="19.5" customHeight="1" x14ac:dyDescent="0.25">
      <c r="B32" s="347"/>
      <c r="C32" s="346"/>
      <c r="D32" s="341"/>
      <c r="E32" s="117"/>
      <c r="F32" s="14"/>
      <c r="G32" s="102"/>
      <c r="H32" s="187"/>
      <c r="I32" s="63"/>
      <c r="J32" s="185"/>
      <c r="K32" s="186"/>
      <c r="L32" s="63"/>
      <c r="M32" s="187"/>
      <c r="N32" s="130"/>
      <c r="O32" s="129"/>
      <c r="P32" s="115"/>
    </row>
    <row r="33" spans="2:16" s="2" customFormat="1" ht="75.75" customHeight="1" x14ac:dyDescent="0.25">
      <c r="B33" s="347"/>
      <c r="C33" s="346"/>
      <c r="D33" s="341"/>
      <c r="E33" s="117"/>
      <c r="F33" s="14"/>
      <c r="G33" s="102"/>
      <c r="H33" s="111"/>
      <c r="I33" s="63"/>
      <c r="J33" s="63"/>
      <c r="K33" s="110"/>
      <c r="L33" s="63"/>
      <c r="M33" s="111"/>
      <c r="N33" s="63"/>
      <c r="O33" s="63"/>
      <c r="P33" s="111"/>
    </row>
    <row r="34" spans="2:16" s="36" customFormat="1" ht="17.25" customHeight="1" x14ac:dyDescent="0.25">
      <c r="B34" s="780"/>
      <c r="C34" s="777"/>
      <c r="D34" s="777"/>
      <c r="E34" s="460"/>
      <c r="F34" s="461"/>
      <c r="G34" s="460"/>
      <c r="H34" s="477"/>
      <c r="I34" s="476"/>
      <c r="J34" s="476"/>
      <c r="K34" s="135"/>
      <c r="L34" s="132"/>
      <c r="M34" s="136"/>
      <c r="N34" s="775"/>
      <c r="O34" s="775"/>
      <c r="P34" s="776"/>
    </row>
    <row r="35" spans="2:16" s="2" customFormat="1" ht="19.5" customHeight="1" x14ac:dyDescent="0.25">
      <c r="B35" s="744" t="s">
        <v>433</v>
      </c>
      <c r="C35" s="745"/>
      <c r="D35" s="746"/>
      <c r="E35" s="884" t="s">
        <v>172</v>
      </c>
      <c r="F35" s="885"/>
      <c r="G35" s="884" t="s">
        <v>172</v>
      </c>
      <c r="H35" s="885"/>
      <c r="I35" s="884" t="s">
        <v>564</v>
      </c>
      <c r="J35" s="885"/>
      <c r="K35" s="133"/>
      <c r="L35" s="240" t="s">
        <v>175</v>
      </c>
      <c r="M35" s="134"/>
      <c r="N35" s="130"/>
      <c r="O35" s="129"/>
      <c r="P35" s="131"/>
    </row>
    <row r="36" spans="2:16" s="2" customFormat="1" ht="19.5" customHeight="1" thickBot="1" x14ac:dyDescent="0.35">
      <c r="B36" s="862" t="s">
        <v>125</v>
      </c>
      <c r="C36" s="863"/>
      <c r="D36" s="399">
        <f>((Скидка!AB28*(100-Скидка!$C$3))*Скидка!$D$4)/100</f>
        <v>1503.5625</v>
      </c>
      <c r="E36" s="485"/>
      <c r="F36" s="399">
        <f>((Скидка!AD28*(100-Скидка!$C$3))*Скидка!$D$4)/100</f>
        <v>499.16250000000002</v>
      </c>
      <c r="G36" s="119"/>
      <c r="H36" s="399">
        <f>((Скидка!AF28*(100-Скидка!$C$3))*Скидка!$D$4)/100</f>
        <v>660.15</v>
      </c>
      <c r="I36" s="486"/>
      <c r="J36" s="399">
        <f>((Скидка!AH28*(100-Скидка!$C$3))*Скидка!$D$4)/100</f>
        <v>541.6875</v>
      </c>
      <c r="K36" s="862"/>
      <c r="L36" s="863"/>
      <c r="M36" s="105">
        <f>((Скидка!AK28*(100-Скидка!$C$3))*Скидка!$D$4)/100</f>
        <v>159.97500000000002</v>
      </c>
      <c r="N36" s="171"/>
      <c r="O36" s="169"/>
      <c r="P36" s="105">
        <f>((Скидка!AN28*(100-Скидка!$C$3))*Скидка!$D$4)/100</f>
        <v>108.33750000000001</v>
      </c>
    </row>
    <row r="37" spans="2:16" s="2" customFormat="1" ht="22.5" customHeight="1" thickTop="1" x14ac:dyDescent="0.35">
      <c r="B37" s="857" t="s">
        <v>431</v>
      </c>
      <c r="C37" s="858"/>
      <c r="D37" s="858"/>
      <c r="E37" s="858"/>
      <c r="F37" s="858"/>
      <c r="G37" s="858"/>
      <c r="H37" s="858"/>
      <c r="I37" s="858"/>
      <c r="J37" s="858"/>
      <c r="K37" s="858"/>
      <c r="L37" s="858"/>
      <c r="M37" s="858"/>
      <c r="N37" s="869" t="s">
        <v>151</v>
      </c>
      <c r="O37" s="870"/>
      <c r="P37" s="871"/>
    </row>
    <row r="38" spans="2:16" s="2" customFormat="1" ht="19.5" customHeight="1" x14ac:dyDescent="0.3">
      <c r="B38" s="859" t="s">
        <v>435</v>
      </c>
      <c r="C38" s="860"/>
      <c r="D38" s="861"/>
      <c r="E38" s="859" t="s">
        <v>289</v>
      </c>
      <c r="F38" s="860"/>
      <c r="G38" s="861"/>
      <c r="H38" s="859" t="s">
        <v>290</v>
      </c>
      <c r="I38" s="860"/>
      <c r="J38" s="861"/>
      <c r="K38" s="859" t="s">
        <v>291</v>
      </c>
      <c r="L38" s="860"/>
      <c r="M38" s="861"/>
      <c r="N38" s="879" t="s">
        <v>288</v>
      </c>
      <c r="O38" s="880"/>
      <c r="P38" s="881"/>
    </row>
    <row r="39" spans="2:16" s="2" customFormat="1" ht="19.5" customHeight="1" x14ac:dyDescent="0.25">
      <c r="B39" s="882" t="s">
        <v>581</v>
      </c>
      <c r="C39" s="883"/>
      <c r="D39" s="341"/>
      <c r="E39" s="343"/>
      <c r="F39" s="341"/>
      <c r="G39" s="344"/>
      <c r="H39" s="341"/>
      <c r="I39" s="341"/>
      <c r="J39" s="341"/>
      <c r="K39" s="882" t="s">
        <v>581</v>
      </c>
      <c r="L39" s="883"/>
      <c r="M39" s="344"/>
      <c r="N39" s="865" t="s">
        <v>409</v>
      </c>
      <c r="O39" s="866"/>
      <c r="P39" s="872"/>
    </row>
    <row r="40" spans="2:16" s="2" customFormat="1" ht="19.5" customHeight="1" x14ac:dyDescent="0.2">
      <c r="B40" s="343"/>
      <c r="C40" s="341"/>
      <c r="D40" s="341"/>
      <c r="E40" s="343"/>
      <c r="F40" s="341"/>
      <c r="G40" s="344"/>
      <c r="H40" s="341"/>
      <c r="I40" s="341"/>
      <c r="J40" s="341"/>
      <c r="K40" s="343"/>
      <c r="L40" s="341"/>
      <c r="M40" s="344"/>
      <c r="N40" s="65"/>
      <c r="O40" s="65"/>
      <c r="P40" s="111"/>
    </row>
    <row r="41" spans="2:16" s="2" customFormat="1" ht="19.5" customHeight="1" x14ac:dyDescent="0.25">
      <c r="B41" s="343"/>
      <c r="C41" s="341"/>
      <c r="D41" s="341"/>
      <c r="E41" s="343"/>
      <c r="F41" s="341"/>
      <c r="G41" s="344"/>
      <c r="H41" s="341"/>
      <c r="I41" s="341"/>
      <c r="J41" s="341"/>
      <c r="K41" s="343"/>
      <c r="L41" s="341"/>
      <c r="M41" s="341"/>
      <c r="N41" s="774"/>
      <c r="O41" s="775"/>
      <c r="P41" s="776"/>
    </row>
    <row r="42" spans="2:16" s="2" customFormat="1" ht="19.5" customHeight="1" x14ac:dyDescent="0.25">
      <c r="B42" s="343"/>
      <c r="C42" s="341"/>
      <c r="D42" s="341"/>
      <c r="E42" s="343"/>
      <c r="F42" s="341"/>
      <c r="G42" s="344"/>
      <c r="H42" s="341"/>
      <c r="I42" s="341"/>
      <c r="J42" s="341"/>
      <c r="K42" s="343"/>
      <c r="L42" s="341"/>
      <c r="M42" s="341"/>
      <c r="N42" s="215"/>
      <c r="O42" s="214"/>
      <c r="P42" s="217"/>
    </row>
    <row r="43" spans="2:16" s="2" customFormat="1" ht="19.5" customHeight="1" x14ac:dyDescent="0.25">
      <c r="B43" s="343"/>
      <c r="C43" s="341"/>
      <c r="D43" s="341"/>
      <c r="E43" s="343"/>
      <c r="F43" s="341"/>
      <c r="G43" s="344"/>
      <c r="H43" s="341"/>
      <c r="I43" s="341"/>
      <c r="J43" s="341"/>
      <c r="K43" s="343"/>
      <c r="L43" s="341"/>
      <c r="M43" s="341"/>
      <c r="N43" s="242" t="s">
        <v>419</v>
      </c>
      <c r="O43" s="189"/>
      <c r="P43" s="116">
        <f>((Скидка!AN33*(100-Скидка!$C$3))*Скидка!$D$4)/100</f>
        <v>1366.875</v>
      </c>
    </row>
    <row r="44" spans="2:16" s="2" customFormat="1" ht="43.5" customHeight="1" x14ac:dyDescent="0.2">
      <c r="B44" s="343"/>
      <c r="C44" s="341"/>
      <c r="D44" s="341"/>
      <c r="E44" s="343"/>
      <c r="F44" s="341"/>
      <c r="G44" s="344"/>
      <c r="H44" s="341"/>
      <c r="I44" s="341"/>
      <c r="J44" s="341"/>
      <c r="K44" s="343"/>
      <c r="L44" s="341"/>
      <c r="M44" s="344"/>
      <c r="N44" s="876" t="s">
        <v>410</v>
      </c>
      <c r="O44" s="877"/>
      <c r="P44" s="878"/>
    </row>
    <row r="45" spans="2:16" s="36" customFormat="1" ht="19.5" customHeight="1" x14ac:dyDescent="0.25">
      <c r="B45" s="353"/>
      <c r="C45" s="352"/>
      <c r="D45" s="352"/>
      <c r="E45" s="353"/>
      <c r="F45" s="352"/>
      <c r="G45" s="355"/>
      <c r="H45" s="352"/>
      <c r="I45" s="352"/>
      <c r="J45" s="352"/>
      <c r="K45" s="353"/>
      <c r="L45" s="352"/>
      <c r="M45" s="355"/>
      <c r="N45" s="775"/>
      <c r="O45" s="775"/>
      <c r="P45" s="776"/>
    </row>
    <row r="46" spans="2:16" s="2" customFormat="1" ht="19.5" customHeight="1" x14ac:dyDescent="0.25">
      <c r="B46" s="356"/>
      <c r="C46" s="354"/>
      <c r="D46" s="354"/>
      <c r="E46" s="356"/>
      <c r="F46" s="354"/>
      <c r="G46" s="351"/>
      <c r="H46" s="354"/>
      <c r="I46" s="354"/>
      <c r="J46" s="354"/>
      <c r="K46" s="356"/>
      <c r="L46" s="354"/>
      <c r="M46" s="351"/>
      <c r="N46" s="130"/>
      <c r="O46" s="214"/>
      <c r="P46" s="131"/>
    </row>
    <row r="47" spans="2:16" s="2" customFormat="1" ht="19.5" customHeight="1" thickBot="1" x14ac:dyDescent="0.35">
      <c r="B47" s="376" t="s">
        <v>436</v>
      </c>
      <c r="C47" s="349"/>
      <c r="D47" s="350">
        <f>((Скидка!AB36*(100-Скидка!$C$3))*Скидка!$D$4)/100</f>
        <v>1369.9124999999999</v>
      </c>
      <c r="E47" s="376" t="s">
        <v>391</v>
      </c>
      <c r="F47" s="349"/>
      <c r="G47" s="350">
        <f>((Скидка!AE36*(100-Скидка!$C$3))*Скидка!$D$4)/100</f>
        <v>1571.4</v>
      </c>
      <c r="H47" s="376" t="s">
        <v>392</v>
      </c>
      <c r="I47" s="349"/>
      <c r="J47" s="349">
        <f>((Скидка!AH36*(100-Скидка!$C$3))*Скидка!$D$4)/100</f>
        <v>1771.875</v>
      </c>
      <c r="K47" s="376" t="s">
        <v>393</v>
      </c>
      <c r="L47" s="349"/>
      <c r="M47" s="350">
        <f>((Скидка!AK36*(100-Скидка!$C$3))*Скидка!$D$4)/100</f>
        <v>1968.3</v>
      </c>
      <c r="N47" s="241" t="s">
        <v>420</v>
      </c>
      <c r="O47" s="188"/>
      <c r="P47" s="105">
        <f>((Скидка!AN36*(100-Скидка!$C$3))*Скидка!$D$4)/100</f>
        <v>1366.875</v>
      </c>
    </row>
    <row r="48" spans="2:16" s="2" customFormat="1" ht="22.5" customHeight="1" thickTop="1" x14ac:dyDescent="0.35">
      <c r="B48" s="741" t="s">
        <v>372</v>
      </c>
      <c r="C48" s="742"/>
      <c r="D48" s="742"/>
      <c r="E48" s="742"/>
      <c r="F48" s="742"/>
      <c r="G48" s="742"/>
      <c r="H48" s="742"/>
      <c r="I48" s="742"/>
      <c r="J48" s="742"/>
      <c r="K48" s="742"/>
      <c r="L48" s="742"/>
      <c r="M48" s="742"/>
      <c r="N48" s="741" t="s">
        <v>373</v>
      </c>
      <c r="O48" s="742"/>
      <c r="P48" s="743"/>
    </row>
    <row r="49" spans="2:16" s="2" customFormat="1" ht="22.5" customHeight="1" x14ac:dyDescent="0.4">
      <c r="B49" s="400" t="s">
        <v>439</v>
      </c>
      <c r="C49" s="404"/>
      <c r="D49" s="237"/>
      <c r="E49" s="400" t="s">
        <v>279</v>
      </c>
      <c r="F49" s="237"/>
      <c r="G49" s="223"/>
      <c r="H49" s="400" t="s">
        <v>280</v>
      </c>
      <c r="I49" s="404"/>
      <c r="J49" s="404"/>
      <c r="K49" s="243" t="s">
        <v>44</v>
      </c>
      <c r="L49" s="222"/>
      <c r="M49" s="224"/>
      <c r="N49" s="865" t="s">
        <v>411</v>
      </c>
      <c r="O49" s="866"/>
      <c r="P49" s="872"/>
    </row>
    <row r="50" spans="2:16" s="2" customFormat="1" ht="19.5" customHeight="1" x14ac:dyDescent="0.2">
      <c r="B50" s="102"/>
      <c r="C50" s="403"/>
      <c r="D50" s="403"/>
      <c r="E50" s="102"/>
      <c r="F50" s="403"/>
      <c r="G50" s="103"/>
      <c r="H50" s="102"/>
      <c r="I50" s="403"/>
      <c r="J50" s="403"/>
      <c r="K50" s="102"/>
      <c r="L50" s="227"/>
      <c r="M50" s="103"/>
      <c r="N50" s="102"/>
      <c r="O50" s="227"/>
      <c r="P50" s="190"/>
    </row>
    <row r="51" spans="2:16" s="2" customFormat="1" ht="19.5" customHeight="1" x14ac:dyDescent="0.2">
      <c r="B51" s="102"/>
      <c r="C51" s="403"/>
      <c r="D51" s="403"/>
      <c r="E51" s="102"/>
      <c r="F51" s="403"/>
      <c r="G51" s="103"/>
      <c r="H51" s="102"/>
      <c r="I51" s="403"/>
      <c r="J51" s="403"/>
      <c r="K51" s="102"/>
      <c r="L51" s="227"/>
      <c r="M51" s="103"/>
      <c r="N51" s="102"/>
      <c r="O51" s="227"/>
      <c r="P51" s="103"/>
    </row>
    <row r="52" spans="2:16" s="2" customFormat="1" ht="88.5" customHeight="1" x14ac:dyDescent="0.2">
      <c r="B52" s="102"/>
      <c r="C52" s="403"/>
      <c r="D52" s="403"/>
      <c r="E52" s="102"/>
      <c r="F52" s="403"/>
      <c r="G52" s="103"/>
      <c r="H52" s="102"/>
      <c r="I52" s="403"/>
      <c r="J52" s="403"/>
      <c r="K52" s="102"/>
      <c r="L52" s="227"/>
      <c r="M52" s="103"/>
      <c r="N52" s="102"/>
      <c r="O52" s="227"/>
      <c r="P52" s="103"/>
    </row>
    <row r="53" spans="2:16" s="36" customFormat="1" ht="43.5" customHeight="1" x14ac:dyDescent="0.25">
      <c r="B53" s="392"/>
      <c r="C53" s="393"/>
      <c r="D53" s="393"/>
      <c r="E53" s="392"/>
      <c r="F53" s="393"/>
      <c r="G53" s="394"/>
      <c r="H53" s="392"/>
      <c r="I53" s="393"/>
      <c r="J53" s="393"/>
      <c r="K53" s="215"/>
      <c r="L53" s="216"/>
      <c r="M53" s="217"/>
      <c r="N53" s="774"/>
      <c r="O53" s="775"/>
      <c r="P53" s="776"/>
    </row>
    <row r="54" spans="2:16" s="2" customFormat="1" ht="18.75" customHeight="1" x14ac:dyDescent="0.25">
      <c r="B54" s="744" t="s">
        <v>441</v>
      </c>
      <c r="C54" s="745"/>
      <c r="D54" s="746"/>
      <c r="E54" s="744" t="s">
        <v>440</v>
      </c>
      <c r="F54" s="745"/>
      <c r="G54" s="746"/>
      <c r="H54" s="744" t="s">
        <v>437</v>
      </c>
      <c r="I54" s="745"/>
      <c r="J54" s="746"/>
      <c r="K54" s="744" t="s">
        <v>348</v>
      </c>
      <c r="L54" s="745"/>
      <c r="M54" s="746"/>
      <c r="N54" s="218"/>
      <c r="O54" s="221" t="s">
        <v>418</v>
      </c>
      <c r="P54" s="219"/>
    </row>
    <row r="55" spans="2:16" s="2" customFormat="1" ht="19.5" customHeight="1" thickBot="1" x14ac:dyDescent="0.35">
      <c r="B55" s="168"/>
      <c r="C55" s="398"/>
      <c r="D55" s="350">
        <f>((Скидка!AB52*(100-Скидка!$C$3))*Скидка!$D$4)/100</f>
        <v>3765.4875000000002</v>
      </c>
      <c r="E55" s="119"/>
      <c r="F55" s="169"/>
      <c r="G55" s="350">
        <f>((Скидка!AE52*(100-Скидка!$C$3))*Скидка!$D$4)/100</f>
        <v>4250.4750000000004</v>
      </c>
      <c r="H55" s="436"/>
      <c r="I55" s="398"/>
      <c r="J55" s="350">
        <f>((Скидка!AH52*(100-Скидка!$C$3))*Скидка!$D$4)/100</f>
        <v>4737.4875000000002</v>
      </c>
      <c r="K55" s="168"/>
      <c r="L55" s="106"/>
      <c r="M55" s="106">
        <f>((Скидка!AJ52*(100-Скидка!$C$3))*Скидка!$D$4)/100</f>
        <v>5221.4625000000005</v>
      </c>
      <c r="N55" s="119"/>
      <c r="O55" s="106"/>
      <c r="P55" s="105">
        <f>((Скидка!AL52*(100-Скидка!$C$3))*Скидка!$D$4)/100</f>
        <v>4803.3</v>
      </c>
    </row>
    <row r="56" spans="2:16" s="338" customFormat="1" ht="22.5" customHeight="1" thickTop="1" x14ac:dyDescent="0.35">
      <c r="B56" s="741" t="s">
        <v>150</v>
      </c>
      <c r="C56" s="742"/>
      <c r="D56" s="742"/>
      <c r="E56" s="742"/>
      <c r="F56" s="742"/>
      <c r="G56" s="742"/>
      <c r="H56" s="742"/>
      <c r="I56" s="742"/>
      <c r="J56" s="742"/>
      <c r="K56" s="742"/>
      <c r="L56" s="742"/>
      <c r="M56" s="742"/>
      <c r="N56" s="742"/>
      <c r="O56" s="742"/>
      <c r="P56" s="743"/>
    </row>
    <row r="57" spans="2:16" s="338" customFormat="1" ht="18.75" customHeight="1" x14ac:dyDescent="0.25">
      <c r="B57" s="243" t="s">
        <v>421</v>
      </c>
      <c r="C57" s="855"/>
      <c r="D57" s="237"/>
      <c r="E57" s="243" t="s">
        <v>443</v>
      </c>
      <c r="F57" s="237"/>
      <c r="G57" s="223"/>
      <c r="H57" s="243" t="s">
        <v>442</v>
      </c>
      <c r="I57" s="397"/>
      <c r="J57" s="397"/>
      <c r="K57" s="381" t="s">
        <v>21</v>
      </c>
      <c r="L57" s="328"/>
      <c r="M57" s="339"/>
      <c r="N57" s="381" t="s">
        <v>22</v>
      </c>
      <c r="O57" s="382"/>
      <c r="P57" s="383"/>
    </row>
    <row r="58" spans="2:16" s="338" customFormat="1" ht="6.75" customHeight="1" x14ac:dyDescent="0.2">
      <c r="B58" s="102"/>
      <c r="C58" s="856"/>
      <c r="D58" s="403"/>
      <c r="E58" s="102"/>
      <c r="F58" s="403"/>
      <c r="G58" s="103"/>
      <c r="H58" s="102"/>
      <c r="I58" s="403"/>
      <c r="J58" s="403"/>
      <c r="K58" s="102"/>
      <c r="M58" s="103"/>
      <c r="N58" s="102"/>
      <c r="P58" s="190"/>
    </row>
    <row r="59" spans="2:16" s="338" customFormat="1" ht="30" customHeight="1" x14ac:dyDescent="0.2">
      <c r="B59" s="102"/>
      <c r="C59" s="16"/>
      <c r="D59" s="403"/>
      <c r="E59" s="102"/>
      <c r="F59" s="403"/>
      <c r="G59" s="103"/>
      <c r="H59" s="102"/>
      <c r="I59" s="403"/>
      <c r="J59" s="403"/>
      <c r="K59" s="102"/>
      <c r="M59" s="103"/>
      <c r="N59" s="102"/>
      <c r="P59" s="103"/>
    </row>
    <row r="60" spans="2:16" s="338" customFormat="1" ht="48.75" customHeight="1" x14ac:dyDescent="0.2">
      <c r="B60" s="102"/>
      <c r="C60" s="403"/>
      <c r="D60" s="517" t="s">
        <v>581</v>
      </c>
      <c r="E60" s="102"/>
      <c r="F60" s="403"/>
      <c r="G60" s="517" t="s">
        <v>581</v>
      </c>
      <c r="H60" s="102"/>
      <c r="I60" s="403"/>
      <c r="J60" s="403"/>
      <c r="K60" s="102"/>
      <c r="M60" s="103"/>
      <c r="N60" s="102"/>
      <c r="P60" s="103"/>
    </row>
    <row r="61" spans="2:16" s="36" customFormat="1" ht="6" customHeight="1" x14ac:dyDescent="0.25">
      <c r="B61" s="392"/>
      <c r="C61" s="393"/>
      <c r="D61" s="393"/>
      <c r="E61" s="392"/>
      <c r="F61" s="393"/>
      <c r="G61" s="394"/>
      <c r="H61" s="392"/>
      <c r="I61" s="393"/>
      <c r="J61" s="393"/>
      <c r="K61" s="330"/>
      <c r="L61" s="329"/>
      <c r="M61" s="331"/>
      <c r="N61" s="774"/>
      <c r="O61" s="775"/>
      <c r="P61" s="776"/>
    </row>
    <row r="62" spans="2:16" s="338" customFormat="1" ht="17.25" customHeight="1" x14ac:dyDescent="0.25">
      <c r="B62" s="744" t="s">
        <v>424</v>
      </c>
      <c r="C62" s="745"/>
      <c r="D62" s="746"/>
      <c r="E62" s="744" t="s">
        <v>444</v>
      </c>
      <c r="F62" s="745"/>
      <c r="G62" s="746"/>
      <c r="H62" s="744" t="s">
        <v>167</v>
      </c>
      <c r="I62" s="745"/>
      <c r="J62" s="746"/>
      <c r="K62" s="744" t="s">
        <v>168</v>
      </c>
      <c r="L62" s="745"/>
      <c r="M62" s="746"/>
      <c r="N62" s="334"/>
      <c r="O62" s="384" t="s">
        <v>169</v>
      </c>
      <c r="P62" s="335"/>
    </row>
    <row r="63" spans="2:16" s="338" customFormat="1" ht="19.5" customHeight="1" thickBot="1" x14ac:dyDescent="0.35">
      <c r="B63" s="232"/>
      <c r="C63" s="398"/>
      <c r="D63" s="350">
        <f>((Скидка!AB61*(100-Скидка!$C$3))*Скидка!$D$4)/100</f>
        <v>651.03750000000002</v>
      </c>
      <c r="E63" s="119"/>
      <c r="F63" s="169"/>
      <c r="G63" s="350">
        <f>((Скидка!AE61*(100-Скидка!$C$3))*Скидка!$D$4)/100</f>
        <v>837.33749999999998</v>
      </c>
      <c r="H63" s="436"/>
      <c r="I63" s="398"/>
      <c r="J63" s="350">
        <f>((Скидка!AH61*(100-Скидка!$C$3))*Скидка!$D$4)/100</f>
        <v>976.05</v>
      </c>
      <c r="K63" s="168"/>
      <c r="L63" s="336"/>
      <c r="M63" s="336">
        <f>((Скидка!AK61*(100-Скидка!$C$3))*Скидка!$D$4)/100</f>
        <v>1131.9750000000001</v>
      </c>
      <c r="N63" s="119"/>
      <c r="O63" s="336"/>
      <c r="P63" s="337">
        <f>((Скидка!AN61*(100-Скидка!$C$3))*Скидка!$D$4)/100</f>
        <v>1286.8875</v>
      </c>
    </row>
    <row r="64" spans="2:16" s="2" customFormat="1" ht="24" hidden="1" customHeight="1" thickTop="1" x14ac:dyDescent="0.35">
      <c r="B64" s="761"/>
      <c r="C64" s="762"/>
      <c r="D64" s="762"/>
      <c r="E64" s="762"/>
      <c r="F64" s="762"/>
      <c r="G64" s="762"/>
      <c r="H64" s="762"/>
      <c r="I64" s="762"/>
      <c r="J64" s="762"/>
      <c r="K64" s="762"/>
      <c r="L64" s="762"/>
      <c r="M64" s="762"/>
      <c r="N64" s="762"/>
      <c r="O64" s="762"/>
      <c r="P64" s="763"/>
    </row>
    <row r="65" spans="2:16" s="2" customFormat="1" ht="54" customHeight="1" thickTop="1" x14ac:dyDescent="0.2">
      <c r="B65" s="873" t="s">
        <v>576</v>
      </c>
      <c r="C65" s="874"/>
      <c r="D65" s="874"/>
      <c r="E65" s="874"/>
      <c r="F65" s="874"/>
      <c r="G65" s="874"/>
      <c r="H65" s="874"/>
      <c r="I65" s="874"/>
      <c r="J65" s="874"/>
      <c r="K65" s="874"/>
      <c r="L65" s="874"/>
      <c r="M65" s="874"/>
      <c r="N65" s="874"/>
      <c r="O65" s="874"/>
      <c r="P65" s="875"/>
    </row>
    <row r="66" spans="2:16" s="2" customFormat="1" ht="15.75" x14ac:dyDescent="0.2">
      <c r="I66" s="5"/>
      <c r="J66" s="4"/>
      <c r="K66" s="6"/>
    </row>
    <row r="67" spans="2:16" s="2" customFormat="1" ht="15.75" x14ac:dyDescent="0.25">
      <c r="I67" s="5"/>
      <c r="J67" s="4"/>
      <c r="K67" s="9"/>
    </row>
    <row r="68" spans="2:16" s="2" customFormat="1" ht="15.75" x14ac:dyDescent="0.25">
      <c r="I68" s="5"/>
      <c r="J68" s="4"/>
      <c r="K68" s="9"/>
    </row>
    <row r="69" spans="2:16" s="2" customFormat="1" ht="15.75" x14ac:dyDescent="0.2">
      <c r="I69" s="5"/>
      <c r="J69" s="4"/>
      <c r="K69" s="6"/>
    </row>
    <row r="70" spans="2:16" s="2" customFormat="1" ht="15.75" x14ac:dyDescent="0.2">
      <c r="I70" s="5"/>
      <c r="J70" s="4"/>
      <c r="K70" s="6"/>
    </row>
    <row r="71" spans="2:16" s="2" customFormat="1" ht="15.75" x14ac:dyDescent="0.2">
      <c r="I71" s="5"/>
      <c r="J71" s="4"/>
      <c r="K71" s="6"/>
    </row>
    <row r="72" spans="2:16" s="2" customFormat="1" x14ac:dyDescent="0.2"/>
    <row r="73" spans="2:16" s="2" customFormat="1" x14ac:dyDescent="0.2"/>
    <row r="74" spans="2:16" s="2" customFormat="1" x14ac:dyDescent="0.2"/>
    <row r="75" spans="2:16" s="2" customFormat="1" x14ac:dyDescent="0.2"/>
    <row r="76" spans="2:16" s="2" customFormat="1" x14ac:dyDescent="0.2"/>
    <row r="77" spans="2:16" s="2" customFormat="1" x14ac:dyDescent="0.2"/>
    <row r="78" spans="2:16" s="2" customFormat="1" x14ac:dyDescent="0.2"/>
    <row r="79" spans="2:16" s="2" customFormat="1" x14ac:dyDescent="0.2"/>
    <row r="80" spans="2:16"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row r="288" s="2" customFormat="1" x14ac:dyDescent="0.2"/>
    <row r="289" s="2" customFormat="1" x14ac:dyDescent="0.2"/>
    <row r="290" s="2" customFormat="1" x14ac:dyDescent="0.2"/>
    <row r="291" s="2" customFormat="1" x14ac:dyDescent="0.2"/>
    <row r="292" s="2" customFormat="1" x14ac:dyDescent="0.2"/>
    <row r="293" s="2" customFormat="1" x14ac:dyDescent="0.2"/>
    <row r="294" s="2" customFormat="1" x14ac:dyDescent="0.2"/>
    <row r="295" s="2" customFormat="1" x14ac:dyDescent="0.2"/>
    <row r="296" s="2" customFormat="1" x14ac:dyDescent="0.2"/>
    <row r="297" s="2" customFormat="1" x14ac:dyDescent="0.2"/>
    <row r="298" s="2" customFormat="1" x14ac:dyDescent="0.2"/>
    <row r="299" s="2" customFormat="1" x14ac:dyDescent="0.2"/>
    <row r="300" s="2" customFormat="1" x14ac:dyDescent="0.2"/>
    <row r="301" s="2" customFormat="1" x14ac:dyDescent="0.2"/>
    <row r="302" s="2" customFormat="1" x14ac:dyDescent="0.2"/>
    <row r="303" s="2" customFormat="1" x14ac:dyDescent="0.2"/>
    <row r="304" s="2" customFormat="1" x14ac:dyDescent="0.2"/>
    <row r="305" s="2" customFormat="1" x14ac:dyDescent="0.2"/>
    <row r="306" s="2" customFormat="1" x14ac:dyDescent="0.2"/>
    <row r="307" s="2" customFormat="1" x14ac:dyDescent="0.2"/>
    <row r="308" s="2" customFormat="1" x14ac:dyDescent="0.2"/>
    <row r="309" s="2" customFormat="1" x14ac:dyDescent="0.2"/>
    <row r="310" s="2" customFormat="1" x14ac:dyDescent="0.2"/>
    <row r="311" s="2" customFormat="1" x14ac:dyDescent="0.2"/>
    <row r="312" s="2" customFormat="1" x14ac:dyDescent="0.2"/>
    <row r="313" s="2" customFormat="1" x14ac:dyDescent="0.2"/>
    <row r="314" s="2" customFormat="1" x14ac:dyDescent="0.2"/>
    <row r="315" s="2" customFormat="1" x14ac:dyDescent="0.2"/>
    <row r="316" s="2" customFormat="1" x14ac:dyDescent="0.2"/>
    <row r="317" s="2" customFormat="1" x14ac:dyDescent="0.2"/>
    <row r="318" s="2" customFormat="1" x14ac:dyDescent="0.2"/>
    <row r="319" s="2" customFormat="1" x14ac:dyDescent="0.2"/>
    <row r="320" s="2" customFormat="1" x14ac:dyDescent="0.2"/>
    <row r="321" s="2" customFormat="1" x14ac:dyDescent="0.2"/>
    <row r="322" s="2" customFormat="1" x14ac:dyDescent="0.2"/>
    <row r="323" s="2" customFormat="1" x14ac:dyDescent="0.2"/>
    <row r="324" s="2" customFormat="1" x14ac:dyDescent="0.2"/>
    <row r="325" s="2" customFormat="1" x14ac:dyDescent="0.2"/>
    <row r="326" s="2" customFormat="1" x14ac:dyDescent="0.2"/>
    <row r="327" s="2" customFormat="1" x14ac:dyDescent="0.2"/>
    <row r="328" s="2" customFormat="1" x14ac:dyDescent="0.2"/>
    <row r="329" s="2" customFormat="1" x14ac:dyDescent="0.2"/>
    <row r="330" s="2" customFormat="1" x14ac:dyDescent="0.2"/>
    <row r="331" s="2" customFormat="1" x14ac:dyDescent="0.2"/>
    <row r="332" s="2" customFormat="1" x14ac:dyDescent="0.2"/>
    <row r="333" s="2" customFormat="1" x14ac:dyDescent="0.2"/>
    <row r="334" s="2" customFormat="1" x14ac:dyDescent="0.2"/>
    <row r="335" s="2" customFormat="1" x14ac:dyDescent="0.2"/>
    <row r="336" s="2" customFormat="1" x14ac:dyDescent="0.2"/>
    <row r="337" s="2" customFormat="1" x14ac:dyDescent="0.2"/>
    <row r="338" s="2" customFormat="1" x14ac:dyDescent="0.2"/>
    <row r="339" s="2" customFormat="1" x14ac:dyDescent="0.2"/>
    <row r="340" s="2" customFormat="1" x14ac:dyDescent="0.2"/>
    <row r="341" s="2" customFormat="1" x14ac:dyDescent="0.2"/>
    <row r="342" s="2" customFormat="1" x14ac:dyDescent="0.2"/>
    <row r="343" s="2" customFormat="1" x14ac:dyDescent="0.2"/>
    <row r="344" s="2" customFormat="1" x14ac:dyDescent="0.2"/>
    <row r="345" s="2" customFormat="1" x14ac:dyDescent="0.2"/>
    <row r="346" s="2" customFormat="1" x14ac:dyDescent="0.2"/>
    <row r="347" s="2" customFormat="1" x14ac:dyDescent="0.2"/>
    <row r="348" s="2" customFormat="1" x14ac:dyDescent="0.2"/>
    <row r="349" s="2" customFormat="1" x14ac:dyDescent="0.2"/>
    <row r="350" s="2" customFormat="1" x14ac:dyDescent="0.2"/>
    <row r="351" s="2" customFormat="1" x14ac:dyDescent="0.2"/>
    <row r="352" s="2" customFormat="1" x14ac:dyDescent="0.2"/>
    <row r="353" s="2" customFormat="1" x14ac:dyDescent="0.2"/>
    <row r="354" s="2" customFormat="1" x14ac:dyDescent="0.2"/>
    <row r="355" s="2" customFormat="1" x14ac:dyDescent="0.2"/>
    <row r="356" s="2" customFormat="1" x14ac:dyDescent="0.2"/>
    <row r="357" s="2" customFormat="1" x14ac:dyDescent="0.2"/>
    <row r="358" s="2" customFormat="1" x14ac:dyDescent="0.2"/>
    <row r="359" s="2" customFormat="1" x14ac:dyDescent="0.2"/>
    <row r="360" s="2" customFormat="1" x14ac:dyDescent="0.2"/>
    <row r="361" s="2" customFormat="1" x14ac:dyDescent="0.2"/>
    <row r="362" s="2" customFormat="1" x14ac:dyDescent="0.2"/>
    <row r="363" s="2" customFormat="1" x14ac:dyDescent="0.2"/>
    <row r="364" s="2" customFormat="1" x14ac:dyDescent="0.2"/>
    <row r="365" s="2" customFormat="1" x14ac:dyDescent="0.2"/>
    <row r="366" s="2" customFormat="1" x14ac:dyDescent="0.2"/>
    <row r="367" s="2" customFormat="1" x14ac:dyDescent="0.2"/>
    <row r="368" s="2" customFormat="1" x14ac:dyDescent="0.2"/>
    <row r="369" s="2" customFormat="1" x14ac:dyDescent="0.2"/>
    <row r="370" s="2" customFormat="1" x14ac:dyDescent="0.2"/>
    <row r="371" s="2" customFormat="1" x14ac:dyDescent="0.2"/>
    <row r="372" s="2" customFormat="1" x14ac:dyDescent="0.2"/>
    <row r="373" s="2" customFormat="1" x14ac:dyDescent="0.2"/>
    <row r="374" s="2" customFormat="1" x14ac:dyDescent="0.2"/>
    <row r="375" s="2" customFormat="1" x14ac:dyDescent="0.2"/>
    <row r="376" s="2" customFormat="1" x14ac:dyDescent="0.2"/>
    <row r="377" s="2" customFormat="1" x14ac:dyDescent="0.2"/>
    <row r="378" s="2" customFormat="1" x14ac:dyDescent="0.2"/>
    <row r="379" s="2" customFormat="1" x14ac:dyDescent="0.2"/>
    <row r="380" s="2" customFormat="1" x14ac:dyDescent="0.2"/>
    <row r="381" s="2" customFormat="1" x14ac:dyDescent="0.2"/>
    <row r="382" s="2" customFormat="1" x14ac:dyDescent="0.2"/>
    <row r="383" s="2" customFormat="1" x14ac:dyDescent="0.2"/>
    <row r="384" s="2" customFormat="1" x14ac:dyDescent="0.2"/>
    <row r="385" s="2" customFormat="1" x14ac:dyDescent="0.2"/>
    <row r="386" s="2" customFormat="1" x14ac:dyDescent="0.2"/>
    <row r="387" s="2" customFormat="1" x14ac:dyDescent="0.2"/>
    <row r="388" s="2" customFormat="1" x14ac:dyDescent="0.2"/>
    <row r="389" s="2" customFormat="1" x14ac:dyDescent="0.2"/>
    <row r="390" s="2" customFormat="1" x14ac:dyDescent="0.2"/>
    <row r="391" s="2" customFormat="1" x14ac:dyDescent="0.2"/>
    <row r="392" s="2" customFormat="1" x14ac:dyDescent="0.2"/>
    <row r="393" s="2" customFormat="1" x14ac:dyDescent="0.2"/>
    <row r="394" s="2" customFormat="1" x14ac:dyDescent="0.2"/>
    <row r="395" s="2" customFormat="1" x14ac:dyDescent="0.2"/>
    <row r="396" s="2" customFormat="1" x14ac:dyDescent="0.2"/>
    <row r="397" s="2" customFormat="1" x14ac:dyDescent="0.2"/>
    <row r="398" s="2" customFormat="1" x14ac:dyDescent="0.2"/>
    <row r="399" s="2" customFormat="1" x14ac:dyDescent="0.2"/>
    <row r="400" s="2" customFormat="1" x14ac:dyDescent="0.2"/>
    <row r="401" s="2" customFormat="1" x14ac:dyDescent="0.2"/>
    <row r="402" s="2" customFormat="1" x14ac:dyDescent="0.2"/>
    <row r="403" s="2" customFormat="1" x14ac:dyDescent="0.2"/>
    <row r="404" s="2" customFormat="1" x14ac:dyDescent="0.2"/>
    <row r="405" s="2" customFormat="1" x14ac:dyDescent="0.2"/>
    <row r="406" s="2" customFormat="1" x14ac:dyDescent="0.2"/>
    <row r="407" s="2" customFormat="1" x14ac:dyDescent="0.2"/>
    <row r="408" s="2" customFormat="1" x14ac:dyDescent="0.2"/>
    <row r="409" s="2" customFormat="1" x14ac:dyDescent="0.2"/>
    <row r="410" s="2" customFormat="1" x14ac:dyDescent="0.2"/>
    <row r="411" s="2" customFormat="1" x14ac:dyDescent="0.2"/>
    <row r="412" s="2" customFormat="1" x14ac:dyDescent="0.2"/>
    <row r="413" s="2" customFormat="1" x14ac:dyDescent="0.2"/>
    <row r="414" s="2" customFormat="1" x14ac:dyDescent="0.2"/>
    <row r="415" s="2" customFormat="1" x14ac:dyDescent="0.2"/>
    <row r="416" s="2" customFormat="1" x14ac:dyDescent="0.2"/>
    <row r="417" s="2" customFormat="1" x14ac:dyDescent="0.2"/>
    <row r="418" s="2" customFormat="1" x14ac:dyDescent="0.2"/>
    <row r="419" s="2" customFormat="1" x14ac:dyDescent="0.2"/>
    <row r="420" s="2" customFormat="1" x14ac:dyDescent="0.2"/>
    <row r="421" s="2" customFormat="1" x14ac:dyDescent="0.2"/>
    <row r="422" s="2" customFormat="1" x14ac:dyDescent="0.2"/>
    <row r="423" s="2" customFormat="1" x14ac:dyDescent="0.2"/>
    <row r="424" s="2" customFormat="1" x14ac:dyDescent="0.2"/>
    <row r="425" s="2" customFormat="1" x14ac:dyDescent="0.2"/>
    <row r="426" s="2" customFormat="1" x14ac:dyDescent="0.2"/>
    <row r="427" s="2" customFormat="1" x14ac:dyDescent="0.2"/>
    <row r="428" s="2" customFormat="1" x14ac:dyDescent="0.2"/>
    <row r="429" s="2" customFormat="1" x14ac:dyDescent="0.2"/>
    <row r="430" s="2" customFormat="1" x14ac:dyDescent="0.2"/>
    <row r="431" s="2" customFormat="1" x14ac:dyDescent="0.2"/>
    <row r="432" s="2" customFormat="1" x14ac:dyDescent="0.2"/>
    <row r="433" s="2" customFormat="1" x14ac:dyDescent="0.2"/>
    <row r="434" s="2" customFormat="1" x14ac:dyDescent="0.2"/>
    <row r="435" s="2" customFormat="1" x14ac:dyDescent="0.2"/>
    <row r="436" s="2" customFormat="1" x14ac:dyDescent="0.2"/>
    <row r="437" s="2" customFormat="1" x14ac:dyDescent="0.2"/>
    <row r="438" s="2" customFormat="1" x14ac:dyDescent="0.2"/>
    <row r="439" s="2" customFormat="1" x14ac:dyDescent="0.2"/>
    <row r="440" s="2" customFormat="1" x14ac:dyDescent="0.2"/>
    <row r="441" s="2" customFormat="1" x14ac:dyDescent="0.2"/>
    <row r="442" s="2" customFormat="1" x14ac:dyDescent="0.2"/>
    <row r="443" s="2" customFormat="1" x14ac:dyDescent="0.2"/>
    <row r="444" s="2" customFormat="1" x14ac:dyDescent="0.2"/>
    <row r="445" s="2" customFormat="1" x14ac:dyDescent="0.2"/>
    <row r="446" s="2" customFormat="1" x14ac:dyDescent="0.2"/>
    <row r="447" s="2" customFormat="1" x14ac:dyDescent="0.2"/>
    <row r="448" s="2" customFormat="1" x14ac:dyDescent="0.2"/>
    <row r="449" s="2" customFormat="1" x14ac:dyDescent="0.2"/>
    <row r="450" s="2" customFormat="1" x14ac:dyDescent="0.2"/>
    <row r="451" s="2" customFormat="1" x14ac:dyDescent="0.2"/>
    <row r="452" s="2" customFormat="1" x14ac:dyDescent="0.2"/>
    <row r="453" s="2" customFormat="1" x14ac:dyDescent="0.2"/>
    <row r="454" s="2" customFormat="1" x14ac:dyDescent="0.2"/>
    <row r="455" s="2" customFormat="1" x14ac:dyDescent="0.2"/>
    <row r="456" s="2" customFormat="1" x14ac:dyDescent="0.2"/>
    <row r="457" s="2" customFormat="1" x14ac:dyDescent="0.2"/>
    <row r="458" s="2" customFormat="1" x14ac:dyDescent="0.2"/>
    <row r="459" s="2" customFormat="1" x14ac:dyDescent="0.2"/>
    <row r="460" s="2" customFormat="1" x14ac:dyDescent="0.2"/>
    <row r="461" s="2" customFormat="1" x14ac:dyDescent="0.2"/>
    <row r="462" s="2" customFormat="1" x14ac:dyDescent="0.2"/>
    <row r="463" s="2" customFormat="1" x14ac:dyDescent="0.2"/>
    <row r="464" s="2" customFormat="1" x14ac:dyDescent="0.2"/>
    <row r="465" s="2" customFormat="1" x14ac:dyDescent="0.2"/>
    <row r="466" s="2" customFormat="1" x14ac:dyDescent="0.2"/>
    <row r="467" s="2" customFormat="1" x14ac:dyDescent="0.2"/>
    <row r="468" s="2" customFormat="1" x14ac:dyDescent="0.2"/>
    <row r="469" s="2" customFormat="1" x14ac:dyDescent="0.2"/>
    <row r="470" s="2" customFormat="1" x14ac:dyDescent="0.2"/>
    <row r="471" s="2" customFormat="1" x14ac:dyDescent="0.2"/>
    <row r="472" s="2" customFormat="1" x14ac:dyDescent="0.2"/>
    <row r="473" s="2" customFormat="1" x14ac:dyDescent="0.2"/>
    <row r="474" s="2" customFormat="1" x14ac:dyDescent="0.2"/>
    <row r="475" s="2" customFormat="1" x14ac:dyDescent="0.2"/>
    <row r="476" s="2" customFormat="1" x14ac:dyDescent="0.2"/>
    <row r="477" s="2" customFormat="1" x14ac:dyDescent="0.2"/>
    <row r="478" s="2" customFormat="1" x14ac:dyDescent="0.2"/>
    <row r="479" s="2" customFormat="1" x14ac:dyDescent="0.2"/>
    <row r="480" s="2" customFormat="1" x14ac:dyDescent="0.2"/>
    <row r="481" s="2" customFormat="1" x14ac:dyDescent="0.2"/>
    <row r="482" s="2" customFormat="1" x14ac:dyDescent="0.2"/>
    <row r="483" s="2" customFormat="1" x14ac:dyDescent="0.2"/>
    <row r="484" s="2" customFormat="1" x14ac:dyDescent="0.2"/>
    <row r="485" s="2" customFormat="1" x14ac:dyDescent="0.2"/>
    <row r="486" s="2" customFormat="1" x14ac:dyDescent="0.2"/>
    <row r="487" s="2" customFormat="1" x14ac:dyDescent="0.2"/>
    <row r="488" s="2" customFormat="1" x14ac:dyDescent="0.2"/>
    <row r="489" s="2" customFormat="1" x14ac:dyDescent="0.2"/>
    <row r="490" s="2" customFormat="1" x14ac:dyDescent="0.2"/>
    <row r="491" s="2" customFormat="1" x14ac:dyDescent="0.2"/>
    <row r="492" s="2" customFormat="1" x14ac:dyDescent="0.2"/>
    <row r="493" s="2" customFormat="1" x14ac:dyDescent="0.2"/>
    <row r="494" s="2" customFormat="1" x14ac:dyDescent="0.2"/>
    <row r="495" s="2" customFormat="1" x14ac:dyDescent="0.2"/>
    <row r="496" s="2" customFormat="1" x14ac:dyDescent="0.2"/>
    <row r="497" s="2" customFormat="1" x14ac:dyDescent="0.2"/>
    <row r="498" s="2" customFormat="1" x14ac:dyDescent="0.2"/>
    <row r="499" s="2" customFormat="1" x14ac:dyDescent="0.2"/>
    <row r="500" s="2" customFormat="1" x14ac:dyDescent="0.2"/>
    <row r="501" s="2" customFormat="1" x14ac:dyDescent="0.2"/>
    <row r="502" s="2" customFormat="1" x14ac:dyDescent="0.2"/>
    <row r="503" s="2" customFormat="1" x14ac:dyDescent="0.2"/>
    <row r="504" s="2" customFormat="1" x14ac:dyDescent="0.2"/>
    <row r="505" s="2" customFormat="1" x14ac:dyDescent="0.2"/>
    <row r="506" s="2" customFormat="1" x14ac:dyDescent="0.2"/>
    <row r="507" s="2" customFormat="1" x14ac:dyDescent="0.2"/>
    <row r="508" s="2" customFormat="1" x14ac:dyDescent="0.2"/>
    <row r="509" s="2" customFormat="1" x14ac:dyDescent="0.2"/>
    <row r="510" s="2" customFormat="1" x14ac:dyDescent="0.2"/>
    <row r="511" s="2" customFormat="1" x14ac:dyDescent="0.2"/>
    <row r="512" s="2" customFormat="1" x14ac:dyDescent="0.2"/>
    <row r="513" s="2" customFormat="1" x14ac:dyDescent="0.2"/>
    <row r="514" s="2" customFormat="1" x14ac:dyDescent="0.2"/>
    <row r="515" s="2" customFormat="1" x14ac:dyDescent="0.2"/>
    <row r="516" s="2" customFormat="1" x14ac:dyDescent="0.2"/>
    <row r="517" s="2" customFormat="1" x14ac:dyDescent="0.2"/>
    <row r="518" s="2" customFormat="1" x14ac:dyDescent="0.2"/>
    <row r="519" s="2" customFormat="1" x14ac:dyDescent="0.2"/>
    <row r="520" s="2" customFormat="1" x14ac:dyDescent="0.2"/>
    <row r="521" s="2" customFormat="1" x14ac:dyDescent="0.2"/>
    <row r="522" s="2" customFormat="1" x14ac:dyDescent="0.2"/>
    <row r="523" s="2" customFormat="1" x14ac:dyDescent="0.2"/>
    <row r="524" s="2" customFormat="1" x14ac:dyDescent="0.2"/>
    <row r="525" s="2" customFormat="1" x14ac:dyDescent="0.2"/>
    <row r="526" s="2" customFormat="1" x14ac:dyDescent="0.2"/>
    <row r="527" s="2" customFormat="1" x14ac:dyDescent="0.2"/>
    <row r="528" s="2" customFormat="1" x14ac:dyDescent="0.2"/>
    <row r="529" s="2" customFormat="1" x14ac:dyDescent="0.2"/>
    <row r="530" s="2" customFormat="1" x14ac:dyDescent="0.2"/>
    <row r="531" s="2" customFormat="1" x14ac:dyDescent="0.2"/>
    <row r="532" s="2" customFormat="1" x14ac:dyDescent="0.2"/>
    <row r="533" s="2" customFormat="1" x14ac:dyDescent="0.2"/>
    <row r="534" s="2" customFormat="1" x14ac:dyDescent="0.2"/>
    <row r="535" s="2" customFormat="1" x14ac:dyDescent="0.2"/>
    <row r="536" s="2" customFormat="1" x14ac:dyDescent="0.2"/>
    <row r="537" s="2" customFormat="1" x14ac:dyDescent="0.2"/>
    <row r="538" s="2" customFormat="1" x14ac:dyDescent="0.2"/>
    <row r="539" s="2" customFormat="1" x14ac:dyDescent="0.2"/>
    <row r="540" s="2" customFormat="1" x14ac:dyDescent="0.2"/>
    <row r="541" s="2" customFormat="1" x14ac:dyDescent="0.2"/>
    <row r="542" s="2" customFormat="1" x14ac:dyDescent="0.2"/>
    <row r="543" s="2" customFormat="1" x14ac:dyDescent="0.2"/>
    <row r="544" s="2" customFormat="1" x14ac:dyDescent="0.2"/>
    <row r="545" s="2" customFormat="1" x14ac:dyDescent="0.2"/>
    <row r="546" s="2" customFormat="1" x14ac:dyDescent="0.2"/>
    <row r="547" s="2" customFormat="1" x14ac:dyDescent="0.2"/>
    <row r="548" s="2" customFormat="1" x14ac:dyDescent="0.2"/>
    <row r="549" s="2" customFormat="1" x14ac:dyDescent="0.2"/>
    <row r="550" s="2" customFormat="1" x14ac:dyDescent="0.2"/>
    <row r="551" s="2" customFormat="1" x14ac:dyDescent="0.2"/>
    <row r="552" s="2" customFormat="1" x14ac:dyDescent="0.2"/>
    <row r="553" s="2" customFormat="1" x14ac:dyDescent="0.2"/>
    <row r="554" s="2" customFormat="1" x14ac:dyDescent="0.2"/>
    <row r="555" s="2" customFormat="1" x14ac:dyDescent="0.2"/>
    <row r="556" s="2" customFormat="1" x14ac:dyDescent="0.2"/>
    <row r="557" s="2" customFormat="1" x14ac:dyDescent="0.2"/>
    <row r="558" s="2" customFormat="1" x14ac:dyDescent="0.2"/>
    <row r="559" s="2" customFormat="1" x14ac:dyDescent="0.2"/>
    <row r="560" s="2" customFormat="1" x14ac:dyDescent="0.2"/>
    <row r="561" s="2" customFormat="1" x14ac:dyDescent="0.2"/>
    <row r="562" s="2" customFormat="1" x14ac:dyDescent="0.2"/>
    <row r="563" s="2" customFormat="1" x14ac:dyDescent="0.2"/>
    <row r="564" s="2" customFormat="1" x14ac:dyDescent="0.2"/>
    <row r="565" s="2" customFormat="1" x14ac:dyDescent="0.2"/>
    <row r="566" s="2" customFormat="1" x14ac:dyDescent="0.2"/>
    <row r="567" s="2" customFormat="1" x14ac:dyDescent="0.2"/>
    <row r="568" s="2" customFormat="1" x14ac:dyDescent="0.2"/>
    <row r="569" s="2" customFormat="1" x14ac:dyDescent="0.2"/>
    <row r="570" s="2" customFormat="1" x14ac:dyDescent="0.2"/>
    <row r="571" s="2" customFormat="1" x14ac:dyDescent="0.2"/>
    <row r="572" s="2" customFormat="1" x14ac:dyDescent="0.2"/>
    <row r="573" s="2" customFormat="1" x14ac:dyDescent="0.2"/>
    <row r="574" s="2" customFormat="1" x14ac:dyDescent="0.2"/>
    <row r="575" s="2" customFormat="1" x14ac:dyDescent="0.2"/>
    <row r="576" s="2" customFormat="1" x14ac:dyDescent="0.2"/>
    <row r="577" s="2" customFormat="1" x14ac:dyDescent="0.2"/>
    <row r="578" s="2" customFormat="1" x14ac:dyDescent="0.2"/>
    <row r="579" s="2" customFormat="1" x14ac:dyDescent="0.2"/>
    <row r="580" s="2" customFormat="1" x14ac:dyDescent="0.2"/>
    <row r="581" s="2" customFormat="1" x14ac:dyDescent="0.2"/>
    <row r="582" s="2" customFormat="1" x14ac:dyDescent="0.2"/>
    <row r="583" s="2" customFormat="1" x14ac:dyDescent="0.2"/>
    <row r="584" s="2" customFormat="1" x14ac:dyDescent="0.2"/>
    <row r="585" s="2" customFormat="1" x14ac:dyDescent="0.2"/>
    <row r="586" s="2" customFormat="1" x14ac:dyDescent="0.2"/>
    <row r="587" s="2" customFormat="1" x14ac:dyDescent="0.2"/>
    <row r="588" s="2" customFormat="1" x14ac:dyDescent="0.2"/>
    <row r="589" s="2" customFormat="1" x14ac:dyDescent="0.2"/>
    <row r="590" s="2" customFormat="1" x14ac:dyDescent="0.2"/>
    <row r="591" s="2" customFormat="1" x14ac:dyDescent="0.2"/>
    <row r="592" s="2" customFormat="1" x14ac:dyDescent="0.2"/>
    <row r="593" s="2" customFormat="1" x14ac:dyDescent="0.2"/>
    <row r="594" s="2" customFormat="1" x14ac:dyDescent="0.2"/>
    <row r="595" s="2" customFormat="1" x14ac:dyDescent="0.2"/>
    <row r="596" s="2" customFormat="1" x14ac:dyDescent="0.2"/>
    <row r="597" s="2" customFormat="1" x14ac:dyDescent="0.2"/>
    <row r="598" s="2" customFormat="1" x14ac:dyDescent="0.2"/>
    <row r="599" s="2" customFormat="1" x14ac:dyDescent="0.2"/>
    <row r="600" s="2" customFormat="1" x14ac:dyDescent="0.2"/>
    <row r="601" s="2" customFormat="1" x14ac:dyDescent="0.2"/>
    <row r="602" s="2" customFormat="1" x14ac:dyDescent="0.2"/>
    <row r="603" s="2" customFormat="1" x14ac:dyDescent="0.2"/>
    <row r="604" s="2" customFormat="1" x14ac:dyDescent="0.2"/>
    <row r="605" s="2" customFormat="1" x14ac:dyDescent="0.2"/>
    <row r="606" s="2" customFormat="1" x14ac:dyDescent="0.2"/>
    <row r="607" s="2" customFormat="1" x14ac:dyDescent="0.2"/>
    <row r="608" s="2" customFormat="1" x14ac:dyDescent="0.2"/>
    <row r="609" s="2" customFormat="1" x14ac:dyDescent="0.2"/>
    <row r="610" s="2" customFormat="1" x14ac:dyDescent="0.2"/>
    <row r="611" s="2" customFormat="1" x14ac:dyDescent="0.2"/>
    <row r="612" s="2" customFormat="1" x14ac:dyDescent="0.2"/>
    <row r="613" s="2" customFormat="1" x14ac:dyDescent="0.2"/>
    <row r="614" s="2" customFormat="1" x14ac:dyDescent="0.2"/>
    <row r="615" s="2" customFormat="1" x14ac:dyDescent="0.2"/>
    <row r="616" s="2" customFormat="1" x14ac:dyDescent="0.2"/>
    <row r="617" s="2" customFormat="1" x14ac:dyDescent="0.2"/>
    <row r="618" s="2" customFormat="1" x14ac:dyDescent="0.2"/>
    <row r="619" s="2" customFormat="1" x14ac:dyDescent="0.2"/>
    <row r="620" s="2" customFormat="1" x14ac:dyDescent="0.2"/>
    <row r="621" s="2" customFormat="1" x14ac:dyDescent="0.2"/>
    <row r="622" s="2" customFormat="1" x14ac:dyDescent="0.2"/>
    <row r="623" s="2" customFormat="1" x14ac:dyDescent="0.2"/>
    <row r="624" s="2" customFormat="1" x14ac:dyDescent="0.2"/>
    <row r="625" s="2" customFormat="1" x14ac:dyDescent="0.2"/>
    <row r="626" s="2" customFormat="1" x14ac:dyDescent="0.2"/>
    <row r="627" s="2" customFormat="1" x14ac:dyDescent="0.2"/>
    <row r="628" s="2" customFormat="1" x14ac:dyDescent="0.2"/>
    <row r="629" s="2" customFormat="1" x14ac:dyDescent="0.2"/>
    <row r="630" s="2" customFormat="1" x14ac:dyDescent="0.2"/>
    <row r="631" s="2" customFormat="1" x14ac:dyDescent="0.2"/>
    <row r="632" s="2" customFormat="1" x14ac:dyDescent="0.2"/>
    <row r="633" s="2" customFormat="1" x14ac:dyDescent="0.2"/>
    <row r="634" s="2" customFormat="1" x14ac:dyDescent="0.2"/>
    <row r="635" s="2" customFormat="1" x14ac:dyDescent="0.2"/>
    <row r="636" s="2" customFormat="1" x14ac:dyDescent="0.2"/>
    <row r="637" s="2" customFormat="1" x14ac:dyDescent="0.2"/>
    <row r="638" s="2" customFormat="1" x14ac:dyDescent="0.2"/>
    <row r="639" s="2" customFormat="1" x14ac:dyDescent="0.2"/>
    <row r="640" s="2" customFormat="1" x14ac:dyDescent="0.2"/>
    <row r="641" s="2" customFormat="1" x14ac:dyDescent="0.2"/>
    <row r="642" s="2" customFormat="1" x14ac:dyDescent="0.2"/>
    <row r="643" s="2" customFormat="1" x14ac:dyDescent="0.2"/>
    <row r="644" s="2" customFormat="1" x14ac:dyDescent="0.2"/>
    <row r="645" s="2" customFormat="1" x14ac:dyDescent="0.2"/>
    <row r="646" s="2" customFormat="1" x14ac:dyDescent="0.2"/>
    <row r="647" s="2" customFormat="1" x14ac:dyDescent="0.2"/>
    <row r="648" s="2" customFormat="1" x14ac:dyDescent="0.2"/>
    <row r="649" s="2" customFormat="1" x14ac:dyDescent="0.2"/>
    <row r="650" s="2" customFormat="1" x14ac:dyDescent="0.2"/>
    <row r="651" s="2" customFormat="1" x14ac:dyDescent="0.2"/>
    <row r="652" s="2" customFormat="1" x14ac:dyDescent="0.2"/>
    <row r="653" s="2" customFormat="1" x14ac:dyDescent="0.2"/>
    <row r="654" s="2" customFormat="1" x14ac:dyDescent="0.2"/>
    <row r="655" s="2" customFormat="1" x14ac:dyDescent="0.2"/>
    <row r="656" s="2" customFormat="1" x14ac:dyDescent="0.2"/>
    <row r="657" s="2" customFormat="1" x14ac:dyDescent="0.2"/>
    <row r="658" s="2" customFormat="1" x14ac:dyDescent="0.2"/>
    <row r="659" s="2" customFormat="1" x14ac:dyDescent="0.2"/>
    <row r="660" s="2" customFormat="1" x14ac:dyDescent="0.2"/>
    <row r="661" s="2" customFormat="1" x14ac:dyDescent="0.2"/>
    <row r="662" s="2" customFormat="1" x14ac:dyDescent="0.2"/>
    <row r="663" s="2" customFormat="1" x14ac:dyDescent="0.2"/>
    <row r="664" s="2" customFormat="1" x14ac:dyDescent="0.2"/>
    <row r="665" s="2" customFormat="1" x14ac:dyDescent="0.2"/>
    <row r="666" s="2" customFormat="1" x14ac:dyDescent="0.2"/>
    <row r="667" s="2" customFormat="1" x14ac:dyDescent="0.2"/>
    <row r="668" s="2" customFormat="1" x14ac:dyDescent="0.2"/>
    <row r="669" s="2" customFormat="1" x14ac:dyDescent="0.2"/>
    <row r="670" s="2" customFormat="1" x14ac:dyDescent="0.2"/>
    <row r="671" s="2" customFormat="1" x14ac:dyDescent="0.2"/>
    <row r="672" s="2" customFormat="1" x14ac:dyDescent="0.2"/>
    <row r="673" s="2" customFormat="1" x14ac:dyDescent="0.2"/>
    <row r="674" s="2" customFormat="1" x14ac:dyDescent="0.2"/>
    <row r="675" s="2" customFormat="1" x14ac:dyDescent="0.2"/>
    <row r="676" s="2" customFormat="1" x14ac:dyDescent="0.2"/>
    <row r="677" s="2" customFormat="1" x14ac:dyDescent="0.2"/>
    <row r="678" s="2" customFormat="1" x14ac:dyDescent="0.2"/>
    <row r="679" s="2" customFormat="1" x14ac:dyDescent="0.2"/>
    <row r="680" s="2" customFormat="1" x14ac:dyDescent="0.2"/>
    <row r="681" s="2" customFormat="1" x14ac:dyDescent="0.2"/>
    <row r="682" s="2" customFormat="1" x14ac:dyDescent="0.2"/>
    <row r="683" s="2" customFormat="1" x14ac:dyDescent="0.2"/>
    <row r="684" s="2" customFormat="1" x14ac:dyDescent="0.2"/>
    <row r="685" s="2" customFormat="1" x14ac:dyDescent="0.2"/>
    <row r="686" s="2" customFormat="1" x14ac:dyDescent="0.2"/>
    <row r="687" s="2" customFormat="1" x14ac:dyDescent="0.2"/>
    <row r="688" s="2" customFormat="1" x14ac:dyDescent="0.2"/>
    <row r="689" s="2" customFormat="1" x14ac:dyDescent="0.2"/>
    <row r="690" s="2" customFormat="1" x14ac:dyDescent="0.2"/>
    <row r="691" s="2" customFormat="1" x14ac:dyDescent="0.2"/>
    <row r="692" s="2" customFormat="1" x14ac:dyDescent="0.2"/>
    <row r="693" s="2" customFormat="1" x14ac:dyDescent="0.2"/>
    <row r="694" s="2" customFormat="1" x14ac:dyDescent="0.2"/>
    <row r="695" s="2" customFormat="1" x14ac:dyDescent="0.2"/>
    <row r="696" s="2" customFormat="1" x14ac:dyDescent="0.2"/>
    <row r="697" s="2" customFormat="1" x14ac:dyDescent="0.2"/>
    <row r="698" s="2" customFormat="1" x14ac:dyDescent="0.2"/>
    <row r="699" s="2" customFormat="1" x14ac:dyDescent="0.2"/>
    <row r="700" s="2" customFormat="1" x14ac:dyDescent="0.2"/>
    <row r="701" s="2" customFormat="1" x14ac:dyDescent="0.2"/>
    <row r="702" s="2" customFormat="1" x14ac:dyDescent="0.2"/>
    <row r="703" s="2" customFormat="1" x14ac:dyDescent="0.2"/>
    <row r="704" s="2" customFormat="1" x14ac:dyDescent="0.2"/>
    <row r="705" s="2" customFormat="1" x14ac:dyDescent="0.2"/>
    <row r="706" s="2" customFormat="1" x14ac:dyDescent="0.2"/>
    <row r="707" s="2" customFormat="1" x14ac:dyDescent="0.2"/>
    <row r="708" s="2" customFormat="1" x14ac:dyDescent="0.2"/>
    <row r="709" s="2" customFormat="1" x14ac:dyDescent="0.2"/>
    <row r="710" s="2" customFormat="1" x14ac:dyDescent="0.2"/>
    <row r="711" s="2" customFormat="1" x14ac:dyDescent="0.2"/>
    <row r="712" s="2" customFormat="1" x14ac:dyDescent="0.2"/>
    <row r="713" s="2" customFormat="1" x14ac:dyDescent="0.2"/>
    <row r="714" s="2" customFormat="1" x14ac:dyDescent="0.2"/>
    <row r="715" s="2" customFormat="1" x14ac:dyDescent="0.2"/>
    <row r="716" s="2" customFormat="1" x14ac:dyDescent="0.2"/>
    <row r="717" s="2" customFormat="1" x14ac:dyDescent="0.2"/>
    <row r="718" s="2" customFormat="1" x14ac:dyDescent="0.2"/>
    <row r="719" s="2" customFormat="1" x14ac:dyDescent="0.2"/>
    <row r="720" s="2" customFormat="1" x14ac:dyDescent="0.2"/>
    <row r="721" s="2" customFormat="1" x14ac:dyDescent="0.2"/>
    <row r="722" s="2" customFormat="1" x14ac:dyDescent="0.2"/>
    <row r="723" s="2" customFormat="1" x14ac:dyDescent="0.2"/>
    <row r="724" s="2" customFormat="1" x14ac:dyDescent="0.2"/>
    <row r="725" s="2" customFormat="1" x14ac:dyDescent="0.2"/>
    <row r="726" s="2" customFormat="1" x14ac:dyDescent="0.2"/>
    <row r="727" s="2" customFormat="1" x14ac:dyDescent="0.2"/>
    <row r="728" s="2" customFormat="1" x14ac:dyDescent="0.2"/>
    <row r="729" s="2" customFormat="1" x14ac:dyDescent="0.2"/>
    <row r="730" s="2" customFormat="1" x14ac:dyDescent="0.2"/>
    <row r="731" s="2" customFormat="1" x14ac:dyDescent="0.2"/>
    <row r="732" s="2" customFormat="1" x14ac:dyDescent="0.2"/>
    <row r="733" s="2" customFormat="1" x14ac:dyDescent="0.2"/>
    <row r="734" s="2" customFormat="1" x14ac:dyDescent="0.2"/>
    <row r="735" s="2" customFormat="1" x14ac:dyDescent="0.2"/>
    <row r="736" s="2" customFormat="1" x14ac:dyDescent="0.2"/>
    <row r="737" s="2" customFormat="1" x14ac:dyDescent="0.2"/>
    <row r="738" s="2" customFormat="1" x14ac:dyDescent="0.2"/>
    <row r="739" s="2" customFormat="1" x14ac:dyDescent="0.2"/>
    <row r="740" s="2" customFormat="1" x14ac:dyDescent="0.2"/>
    <row r="741" s="2" customFormat="1" x14ac:dyDescent="0.2"/>
    <row r="742" s="2" customFormat="1" x14ac:dyDescent="0.2"/>
    <row r="743" s="2" customFormat="1" x14ac:dyDescent="0.2"/>
    <row r="744" s="2" customFormat="1" x14ac:dyDescent="0.2"/>
    <row r="745" s="2" customFormat="1" x14ac:dyDescent="0.2"/>
    <row r="746" s="2" customFormat="1" x14ac:dyDescent="0.2"/>
    <row r="747" s="2" customFormat="1" x14ac:dyDescent="0.2"/>
    <row r="748" s="2" customFormat="1" x14ac:dyDescent="0.2"/>
    <row r="749" s="2" customFormat="1" x14ac:dyDescent="0.2"/>
    <row r="750" s="2" customFormat="1" x14ac:dyDescent="0.2"/>
    <row r="751" s="2" customFormat="1" x14ac:dyDescent="0.2"/>
    <row r="752" s="2" customFormat="1" x14ac:dyDescent="0.2"/>
    <row r="753" s="2" customFormat="1" x14ac:dyDescent="0.2"/>
    <row r="754" s="2" customFormat="1" x14ac:dyDescent="0.2"/>
    <row r="755" s="2" customFormat="1" x14ac:dyDescent="0.2"/>
    <row r="756" s="2" customFormat="1" x14ac:dyDescent="0.2"/>
    <row r="757" s="2" customFormat="1" x14ac:dyDescent="0.2"/>
    <row r="758" s="2" customFormat="1" x14ac:dyDescent="0.2"/>
    <row r="759" s="2" customFormat="1" x14ac:dyDescent="0.2"/>
    <row r="760" s="2" customFormat="1" x14ac:dyDescent="0.2"/>
    <row r="761" s="2" customFormat="1" x14ac:dyDescent="0.2"/>
    <row r="762" s="2" customFormat="1" x14ac:dyDescent="0.2"/>
    <row r="763" s="2" customFormat="1" x14ac:dyDescent="0.2"/>
    <row r="764" s="2" customFormat="1" x14ac:dyDescent="0.2"/>
    <row r="765" s="2" customFormat="1" x14ac:dyDescent="0.2"/>
    <row r="766" s="2" customFormat="1" x14ac:dyDescent="0.2"/>
    <row r="767" s="2" customFormat="1" x14ac:dyDescent="0.2"/>
    <row r="768" s="2" customFormat="1" x14ac:dyDescent="0.2"/>
    <row r="769" s="2" customFormat="1" x14ac:dyDescent="0.2"/>
    <row r="770" s="2" customFormat="1" x14ac:dyDescent="0.2"/>
    <row r="771" s="2" customFormat="1" x14ac:dyDescent="0.2"/>
    <row r="772" s="2" customFormat="1" x14ac:dyDescent="0.2"/>
    <row r="773" s="2" customFormat="1" x14ac:dyDescent="0.2"/>
    <row r="774" s="2" customFormat="1" x14ac:dyDescent="0.2"/>
    <row r="775" s="2" customFormat="1" x14ac:dyDescent="0.2"/>
    <row r="776" s="2" customFormat="1" x14ac:dyDescent="0.2"/>
    <row r="777" s="2" customFormat="1" x14ac:dyDescent="0.2"/>
    <row r="778" s="2" customFormat="1" x14ac:dyDescent="0.2"/>
    <row r="779" s="2" customFormat="1" x14ac:dyDescent="0.2"/>
    <row r="780" s="2" customFormat="1" x14ac:dyDescent="0.2"/>
    <row r="781" s="2" customFormat="1" x14ac:dyDescent="0.2"/>
    <row r="782" s="2" customFormat="1" x14ac:dyDescent="0.2"/>
    <row r="783" s="2" customFormat="1" x14ac:dyDescent="0.2"/>
    <row r="784" s="2" customFormat="1" x14ac:dyDescent="0.2"/>
    <row r="785" s="2" customFormat="1" x14ac:dyDescent="0.2"/>
    <row r="786" s="2" customFormat="1" x14ac:dyDescent="0.2"/>
    <row r="787" s="2" customFormat="1" x14ac:dyDescent="0.2"/>
    <row r="788" s="2" customFormat="1" x14ac:dyDescent="0.2"/>
    <row r="789" s="2" customFormat="1" x14ac:dyDescent="0.2"/>
    <row r="790" s="2" customFormat="1" x14ac:dyDescent="0.2"/>
    <row r="791" s="2" customFormat="1" x14ac:dyDescent="0.2"/>
    <row r="792" s="2" customFormat="1" x14ac:dyDescent="0.2"/>
    <row r="793" s="2" customFormat="1" x14ac:dyDescent="0.2"/>
    <row r="794" s="2" customFormat="1" x14ac:dyDescent="0.2"/>
    <row r="795" s="2" customFormat="1" x14ac:dyDescent="0.2"/>
    <row r="796" s="2" customFormat="1" x14ac:dyDescent="0.2"/>
    <row r="797" s="2" customFormat="1" x14ac:dyDescent="0.2"/>
    <row r="798" s="2" customFormat="1" x14ac:dyDescent="0.2"/>
    <row r="799" s="2" customFormat="1" x14ac:dyDescent="0.2"/>
    <row r="800" s="2" customFormat="1" x14ac:dyDescent="0.2"/>
    <row r="801" s="2" customFormat="1" x14ac:dyDescent="0.2"/>
    <row r="802" s="2" customFormat="1" x14ac:dyDescent="0.2"/>
    <row r="803" s="2" customFormat="1" x14ac:dyDescent="0.2"/>
    <row r="804" s="2" customFormat="1" x14ac:dyDescent="0.2"/>
    <row r="805" s="2" customFormat="1" x14ac:dyDescent="0.2"/>
    <row r="806" s="2" customFormat="1" x14ac:dyDescent="0.2"/>
    <row r="807" s="2" customFormat="1" x14ac:dyDescent="0.2"/>
    <row r="808" s="2" customFormat="1" x14ac:dyDescent="0.2"/>
    <row r="809" s="2" customFormat="1" x14ac:dyDescent="0.2"/>
    <row r="810" s="2" customFormat="1" x14ac:dyDescent="0.2"/>
    <row r="811" s="2" customFormat="1" x14ac:dyDescent="0.2"/>
    <row r="812" s="2" customFormat="1" x14ac:dyDescent="0.2"/>
    <row r="813" s="2" customFormat="1" x14ac:dyDescent="0.2"/>
    <row r="814" s="2" customFormat="1" x14ac:dyDescent="0.2"/>
    <row r="815" s="2" customFormat="1" x14ac:dyDescent="0.2"/>
    <row r="816" s="2" customFormat="1" x14ac:dyDescent="0.2"/>
    <row r="817" s="2" customFormat="1" x14ac:dyDescent="0.2"/>
    <row r="818" s="2" customFormat="1" x14ac:dyDescent="0.2"/>
    <row r="819" s="2" customFormat="1" x14ac:dyDescent="0.2"/>
    <row r="820" s="2" customFormat="1" x14ac:dyDescent="0.2"/>
    <row r="821" s="2" customFormat="1" x14ac:dyDescent="0.2"/>
    <row r="822" s="2" customFormat="1" x14ac:dyDescent="0.2"/>
    <row r="823" s="2" customFormat="1" x14ac:dyDescent="0.2"/>
    <row r="824" s="2" customFormat="1" x14ac:dyDescent="0.2"/>
    <row r="825" s="2" customFormat="1" x14ac:dyDescent="0.2"/>
    <row r="826" s="2" customFormat="1" x14ac:dyDescent="0.2"/>
    <row r="827" s="2" customFormat="1" x14ac:dyDescent="0.2"/>
    <row r="828" s="2" customFormat="1" x14ac:dyDescent="0.2"/>
    <row r="829" s="2" customFormat="1" x14ac:dyDescent="0.2"/>
    <row r="830" s="2" customFormat="1" x14ac:dyDescent="0.2"/>
    <row r="831" s="2" customFormat="1" x14ac:dyDescent="0.2"/>
    <row r="832" s="2" customFormat="1" x14ac:dyDescent="0.2"/>
    <row r="833" s="2" customFormat="1" x14ac:dyDescent="0.2"/>
    <row r="834" s="2" customFormat="1" x14ac:dyDescent="0.2"/>
    <row r="835" s="2" customFormat="1" x14ac:dyDescent="0.2"/>
    <row r="836" s="2" customFormat="1" x14ac:dyDescent="0.2"/>
    <row r="837" s="2" customFormat="1" x14ac:dyDescent="0.2"/>
    <row r="838" s="2" customFormat="1" x14ac:dyDescent="0.2"/>
    <row r="839" s="2" customFormat="1" x14ac:dyDescent="0.2"/>
    <row r="840" s="2" customFormat="1" x14ac:dyDescent="0.2"/>
    <row r="841" s="2" customFormat="1" x14ac:dyDescent="0.2"/>
    <row r="842" s="2" customFormat="1" x14ac:dyDescent="0.2"/>
    <row r="843" s="2" customFormat="1" x14ac:dyDescent="0.2"/>
    <row r="844" s="2" customFormat="1" x14ac:dyDescent="0.2"/>
    <row r="845" s="2" customFormat="1" x14ac:dyDescent="0.2"/>
    <row r="846" s="2" customFormat="1" x14ac:dyDescent="0.2"/>
    <row r="847" s="2" customFormat="1" x14ac:dyDescent="0.2"/>
    <row r="848" s="2" customFormat="1" x14ac:dyDescent="0.2"/>
    <row r="849" s="2" customFormat="1" x14ac:dyDescent="0.2"/>
    <row r="850" s="2" customFormat="1" x14ac:dyDescent="0.2"/>
    <row r="851" s="2" customFormat="1" x14ac:dyDescent="0.2"/>
    <row r="852" s="2" customFormat="1" x14ac:dyDescent="0.2"/>
    <row r="853" s="2" customFormat="1" x14ac:dyDescent="0.2"/>
    <row r="854" s="2" customFormat="1" x14ac:dyDescent="0.2"/>
    <row r="855" s="2" customFormat="1" x14ac:dyDescent="0.2"/>
    <row r="856" s="2" customFormat="1" x14ac:dyDescent="0.2"/>
    <row r="857" s="2" customFormat="1" x14ac:dyDescent="0.2"/>
    <row r="858" s="2" customFormat="1" x14ac:dyDescent="0.2"/>
    <row r="859" s="2" customFormat="1" x14ac:dyDescent="0.2"/>
    <row r="860" s="2" customFormat="1" x14ac:dyDescent="0.2"/>
    <row r="861" s="2" customFormat="1" x14ac:dyDescent="0.2"/>
    <row r="862" s="2" customFormat="1" x14ac:dyDescent="0.2"/>
    <row r="863" s="2" customFormat="1" x14ac:dyDescent="0.2"/>
    <row r="864" s="2" customFormat="1" x14ac:dyDescent="0.2"/>
    <row r="865" s="2" customFormat="1" x14ac:dyDescent="0.2"/>
    <row r="866" s="2" customFormat="1" x14ac:dyDescent="0.2"/>
    <row r="867" s="2" customFormat="1" x14ac:dyDescent="0.2"/>
    <row r="868" s="2" customFormat="1" x14ac:dyDescent="0.2"/>
    <row r="869" s="2" customFormat="1" x14ac:dyDescent="0.2"/>
    <row r="870" s="2" customFormat="1" x14ac:dyDescent="0.2"/>
    <row r="871" s="2" customFormat="1" x14ac:dyDescent="0.2"/>
    <row r="872" s="2" customFormat="1" x14ac:dyDescent="0.2"/>
    <row r="873" s="2" customFormat="1" x14ac:dyDescent="0.2"/>
    <row r="874" s="2" customFormat="1" x14ac:dyDescent="0.2"/>
    <row r="875" s="2" customFormat="1" x14ac:dyDescent="0.2"/>
    <row r="876" s="2" customFormat="1" x14ac:dyDescent="0.2"/>
    <row r="877" s="2" customFormat="1" x14ac:dyDescent="0.2"/>
    <row r="878" s="2" customFormat="1" x14ac:dyDescent="0.2"/>
    <row r="879" s="2" customFormat="1" x14ac:dyDescent="0.2"/>
    <row r="880" s="2" customFormat="1" x14ac:dyDescent="0.2"/>
    <row r="881" s="2" customFormat="1" x14ac:dyDescent="0.2"/>
    <row r="882" s="2" customFormat="1" x14ac:dyDescent="0.2"/>
    <row r="883" s="2" customFormat="1" x14ac:dyDescent="0.2"/>
    <row r="884" s="2" customFormat="1" x14ac:dyDescent="0.2"/>
    <row r="885" s="2" customFormat="1" x14ac:dyDescent="0.2"/>
    <row r="886" s="2" customFormat="1" x14ac:dyDescent="0.2"/>
    <row r="887" s="2" customFormat="1" x14ac:dyDescent="0.2"/>
    <row r="888" s="2" customFormat="1" x14ac:dyDescent="0.2"/>
    <row r="889" s="2" customFormat="1" x14ac:dyDescent="0.2"/>
    <row r="890" s="2" customFormat="1" x14ac:dyDescent="0.2"/>
    <row r="891" s="2" customFormat="1" x14ac:dyDescent="0.2"/>
    <row r="892" s="2" customFormat="1" x14ac:dyDescent="0.2"/>
    <row r="893" s="2" customFormat="1" x14ac:dyDescent="0.2"/>
    <row r="894" s="2" customFormat="1" x14ac:dyDescent="0.2"/>
    <row r="895" s="2" customFormat="1" x14ac:dyDescent="0.2"/>
    <row r="896" s="2" customFormat="1" x14ac:dyDescent="0.2"/>
    <row r="897" s="2" customFormat="1" x14ac:dyDescent="0.2"/>
    <row r="898" s="2" customFormat="1" x14ac:dyDescent="0.2"/>
    <row r="899" s="2" customFormat="1" x14ac:dyDescent="0.2"/>
    <row r="900" s="2" customFormat="1" x14ac:dyDescent="0.2"/>
    <row r="901" s="2" customFormat="1" x14ac:dyDescent="0.2"/>
    <row r="902" s="2" customFormat="1" x14ac:dyDescent="0.2"/>
    <row r="903" s="2" customFormat="1" x14ac:dyDescent="0.2"/>
    <row r="904" s="2" customFormat="1" x14ac:dyDescent="0.2"/>
    <row r="905" s="2" customFormat="1" x14ac:dyDescent="0.2"/>
    <row r="906" s="2" customFormat="1" x14ac:dyDescent="0.2"/>
    <row r="907" s="2" customFormat="1" x14ac:dyDescent="0.2"/>
    <row r="908" s="2" customFormat="1" x14ac:dyDescent="0.2"/>
    <row r="909" s="2" customFormat="1" x14ac:dyDescent="0.2"/>
    <row r="910" s="2" customFormat="1" x14ac:dyDescent="0.2"/>
    <row r="911" s="2" customFormat="1" x14ac:dyDescent="0.2"/>
    <row r="912" s="2" customFormat="1" x14ac:dyDescent="0.2"/>
    <row r="913" s="2" customFormat="1" x14ac:dyDescent="0.2"/>
    <row r="914" s="2" customFormat="1" x14ac:dyDescent="0.2"/>
    <row r="915" s="2" customFormat="1" x14ac:dyDescent="0.2"/>
    <row r="916" s="2" customFormat="1" x14ac:dyDescent="0.2"/>
    <row r="917" s="2" customFormat="1" x14ac:dyDescent="0.2"/>
    <row r="918" s="2" customFormat="1" x14ac:dyDescent="0.2"/>
    <row r="919" s="2" customFormat="1" x14ac:dyDescent="0.2"/>
    <row r="920" s="2" customFormat="1" x14ac:dyDescent="0.2"/>
    <row r="921" s="2" customFormat="1" x14ac:dyDescent="0.2"/>
    <row r="922" s="2" customFormat="1" x14ac:dyDescent="0.2"/>
    <row r="923" s="2" customFormat="1" x14ac:dyDescent="0.2"/>
    <row r="924" s="2" customFormat="1" x14ac:dyDescent="0.2"/>
    <row r="925" s="2" customFormat="1" x14ac:dyDescent="0.2"/>
    <row r="926" s="2" customFormat="1" x14ac:dyDescent="0.2"/>
    <row r="927" s="2" customFormat="1" x14ac:dyDescent="0.2"/>
    <row r="928" s="2" customFormat="1" x14ac:dyDescent="0.2"/>
    <row r="929" s="2" customFormat="1" x14ac:dyDescent="0.2"/>
    <row r="930" s="2" customFormat="1" x14ac:dyDescent="0.2"/>
    <row r="931" s="2" customFormat="1" x14ac:dyDescent="0.2"/>
    <row r="932" s="2" customFormat="1" x14ac:dyDescent="0.2"/>
    <row r="933" s="2" customFormat="1" x14ac:dyDescent="0.2"/>
    <row r="934" s="2" customFormat="1" x14ac:dyDescent="0.2"/>
    <row r="935" s="2" customFormat="1" x14ac:dyDescent="0.2"/>
    <row r="936" s="2" customFormat="1" x14ac:dyDescent="0.2"/>
    <row r="937" s="2" customFormat="1" x14ac:dyDescent="0.2"/>
    <row r="938" s="2" customFormat="1" x14ac:dyDescent="0.2"/>
    <row r="939" s="2" customFormat="1" x14ac:dyDescent="0.2"/>
    <row r="940" s="2" customFormat="1" x14ac:dyDescent="0.2"/>
    <row r="941" s="2" customFormat="1" x14ac:dyDescent="0.2"/>
    <row r="942" s="2" customFormat="1" x14ac:dyDescent="0.2"/>
    <row r="943" s="2" customFormat="1" x14ac:dyDescent="0.2"/>
    <row r="944" s="2" customFormat="1" x14ac:dyDescent="0.2"/>
    <row r="945" s="2" customFormat="1" x14ac:dyDescent="0.2"/>
    <row r="946" s="2" customFormat="1" x14ac:dyDescent="0.2"/>
    <row r="947" s="2" customFormat="1" x14ac:dyDescent="0.2"/>
    <row r="948" s="2" customFormat="1" x14ac:dyDescent="0.2"/>
    <row r="949" s="2" customFormat="1" x14ac:dyDescent="0.2"/>
    <row r="950" s="2" customFormat="1" x14ac:dyDescent="0.2"/>
    <row r="951" s="2" customFormat="1" x14ac:dyDescent="0.2"/>
    <row r="952" s="2" customFormat="1" x14ac:dyDescent="0.2"/>
    <row r="953" s="2" customFormat="1" x14ac:dyDescent="0.2"/>
    <row r="954" s="2" customFormat="1" x14ac:dyDescent="0.2"/>
    <row r="955" s="2" customFormat="1" x14ac:dyDescent="0.2"/>
    <row r="956" s="2" customFormat="1" x14ac:dyDescent="0.2"/>
    <row r="957" s="2" customFormat="1" x14ac:dyDescent="0.2"/>
    <row r="958" s="2" customFormat="1" x14ac:dyDescent="0.2"/>
    <row r="959" s="2" customFormat="1" x14ac:dyDescent="0.2"/>
    <row r="960" s="2" customFormat="1" x14ac:dyDescent="0.2"/>
    <row r="961" s="2" customFormat="1" x14ac:dyDescent="0.2"/>
    <row r="962" s="2" customFormat="1" x14ac:dyDescent="0.2"/>
    <row r="963" s="2" customFormat="1" x14ac:dyDescent="0.2"/>
    <row r="964" s="2" customFormat="1" x14ac:dyDescent="0.2"/>
    <row r="965" s="2" customFormat="1" x14ac:dyDescent="0.2"/>
    <row r="966" s="2" customFormat="1" x14ac:dyDescent="0.2"/>
    <row r="967" s="2" customFormat="1" x14ac:dyDescent="0.2"/>
    <row r="968" s="2" customFormat="1" x14ac:dyDescent="0.2"/>
    <row r="969" s="2" customFormat="1" x14ac:dyDescent="0.2"/>
    <row r="970" s="2" customFormat="1" x14ac:dyDescent="0.2"/>
    <row r="971" s="2" customFormat="1" x14ac:dyDescent="0.2"/>
    <row r="972" s="2" customFormat="1" x14ac:dyDescent="0.2"/>
    <row r="973" s="2" customFormat="1" x14ac:dyDescent="0.2"/>
    <row r="974" s="2" customFormat="1" x14ac:dyDescent="0.2"/>
    <row r="975" s="2" customFormat="1" x14ac:dyDescent="0.2"/>
    <row r="976" s="2" customFormat="1" x14ac:dyDescent="0.2"/>
    <row r="977" s="2" customFormat="1" x14ac:dyDescent="0.2"/>
    <row r="978" s="2" customFormat="1" x14ac:dyDescent="0.2"/>
    <row r="979" s="2" customFormat="1" x14ac:dyDescent="0.2"/>
    <row r="980" s="2" customFormat="1" x14ac:dyDescent="0.2"/>
    <row r="981" s="2" customFormat="1" x14ac:dyDescent="0.2"/>
    <row r="982" s="2" customFormat="1" x14ac:dyDescent="0.2"/>
    <row r="983" s="2" customFormat="1" x14ac:dyDescent="0.2"/>
    <row r="984" s="2" customFormat="1" x14ac:dyDescent="0.2"/>
    <row r="985" s="2" customFormat="1" x14ac:dyDescent="0.2"/>
    <row r="986" s="2" customFormat="1" x14ac:dyDescent="0.2"/>
    <row r="987" s="2" customFormat="1" x14ac:dyDescent="0.2"/>
    <row r="988" s="2" customFormat="1" x14ac:dyDescent="0.2"/>
    <row r="989" s="2" customFormat="1" x14ac:dyDescent="0.2"/>
    <row r="990" s="2" customFormat="1" x14ac:dyDescent="0.2"/>
    <row r="991" s="2" customFormat="1" x14ac:dyDescent="0.2"/>
    <row r="992" s="2" customFormat="1" x14ac:dyDescent="0.2"/>
    <row r="993" s="2" customFormat="1" x14ac:dyDescent="0.2"/>
    <row r="994" s="2" customFormat="1" x14ac:dyDescent="0.2"/>
    <row r="995" s="2" customFormat="1" x14ac:dyDescent="0.2"/>
    <row r="996" s="2" customFormat="1" x14ac:dyDescent="0.2"/>
    <row r="997" s="2" customFormat="1" x14ac:dyDescent="0.2"/>
    <row r="998" s="2" customFormat="1" x14ac:dyDescent="0.2"/>
    <row r="999" s="2" customFormat="1" x14ac:dyDescent="0.2"/>
    <row r="1000" s="2" customFormat="1" x14ac:dyDescent="0.2"/>
    <row r="1001" s="2" customFormat="1" x14ac:dyDescent="0.2"/>
    <row r="1002" s="2" customFormat="1" x14ac:dyDescent="0.2"/>
    <row r="1003" s="2" customFormat="1" x14ac:dyDescent="0.2"/>
    <row r="1004" s="2" customFormat="1" x14ac:dyDescent="0.2"/>
    <row r="1005" s="2" customFormat="1" x14ac:dyDescent="0.2"/>
    <row r="1006" s="2" customFormat="1" x14ac:dyDescent="0.2"/>
    <row r="1007" s="2" customFormat="1" x14ac:dyDescent="0.2"/>
    <row r="1008" s="2" customFormat="1" x14ac:dyDescent="0.2"/>
    <row r="1009" s="2" customFormat="1" x14ac:dyDescent="0.2"/>
    <row r="1010" s="2" customFormat="1" x14ac:dyDescent="0.2"/>
    <row r="1011" s="2" customFormat="1" x14ac:dyDescent="0.2"/>
    <row r="1012" s="2" customFormat="1" x14ac:dyDescent="0.2"/>
    <row r="1013" s="2" customFormat="1" x14ac:dyDescent="0.2"/>
    <row r="1014" s="2" customFormat="1" x14ac:dyDescent="0.2"/>
    <row r="1015" s="2" customFormat="1" x14ac:dyDescent="0.2"/>
    <row r="1016" s="2" customFormat="1" x14ac:dyDescent="0.2"/>
    <row r="1017" s="2" customFormat="1" x14ac:dyDescent="0.2"/>
    <row r="1018" s="2" customFormat="1" x14ac:dyDescent="0.2"/>
    <row r="1019" s="2" customFormat="1" x14ac:dyDescent="0.2"/>
    <row r="1020" s="2" customFormat="1" x14ac:dyDescent="0.2"/>
    <row r="1021" s="2" customFormat="1" x14ac:dyDescent="0.2"/>
    <row r="1022" s="2" customFormat="1" x14ac:dyDescent="0.2"/>
    <row r="1023" s="2" customFormat="1" x14ac:dyDescent="0.2"/>
    <row r="1024" s="2" customFormat="1" x14ac:dyDescent="0.2"/>
    <row r="1025" s="2" customFormat="1" x14ac:dyDescent="0.2"/>
    <row r="1026" s="2" customFormat="1" x14ac:dyDescent="0.2"/>
    <row r="1027" s="2" customFormat="1" x14ac:dyDescent="0.2"/>
    <row r="1028" s="2" customFormat="1" x14ac:dyDescent="0.2"/>
    <row r="1029" s="2" customFormat="1" x14ac:dyDescent="0.2"/>
    <row r="1030" s="2" customFormat="1" x14ac:dyDescent="0.2"/>
    <row r="1031" s="2" customFormat="1" x14ac:dyDescent="0.2"/>
    <row r="1032" s="2" customFormat="1" x14ac:dyDescent="0.2"/>
    <row r="1033" s="2" customFormat="1" x14ac:dyDescent="0.2"/>
    <row r="1034" s="2" customFormat="1" x14ac:dyDescent="0.2"/>
    <row r="1035" s="2" customFormat="1" x14ac:dyDescent="0.2"/>
    <row r="1036" s="2" customFormat="1" x14ac:dyDescent="0.2"/>
    <row r="1037" s="2" customFormat="1" x14ac:dyDescent="0.2"/>
    <row r="1038" s="2" customFormat="1" x14ac:dyDescent="0.2"/>
    <row r="1039" s="2" customFormat="1" x14ac:dyDescent="0.2"/>
    <row r="1040" s="2" customFormat="1" x14ac:dyDescent="0.2"/>
    <row r="1041" s="2" customFormat="1" x14ac:dyDescent="0.2"/>
    <row r="1042" s="2" customFormat="1" x14ac:dyDescent="0.2"/>
    <row r="1043" s="2" customFormat="1" x14ac:dyDescent="0.2"/>
    <row r="1044" s="2" customFormat="1" x14ac:dyDescent="0.2"/>
    <row r="1045" s="2" customFormat="1" x14ac:dyDescent="0.2"/>
    <row r="1046" s="2" customFormat="1" x14ac:dyDescent="0.2"/>
    <row r="1047" s="2" customFormat="1" x14ac:dyDescent="0.2"/>
    <row r="1048" s="2" customFormat="1" x14ac:dyDescent="0.2"/>
    <row r="1049" s="2" customFormat="1" x14ac:dyDescent="0.2"/>
    <row r="1050" s="2" customFormat="1" x14ac:dyDescent="0.2"/>
    <row r="1051" s="2" customFormat="1" x14ac:dyDescent="0.2"/>
    <row r="1052" s="2" customFormat="1" x14ac:dyDescent="0.2"/>
    <row r="1053" s="2" customFormat="1" x14ac:dyDescent="0.2"/>
    <row r="1054" s="2" customFormat="1" x14ac:dyDescent="0.2"/>
    <row r="1055" s="2" customFormat="1" x14ac:dyDescent="0.2"/>
    <row r="1056" s="2" customFormat="1" x14ac:dyDescent="0.2"/>
    <row r="1057" s="2" customFormat="1" x14ac:dyDescent="0.2"/>
    <row r="1058" s="2" customFormat="1" x14ac:dyDescent="0.2"/>
    <row r="1059" s="2" customFormat="1" x14ac:dyDescent="0.2"/>
    <row r="1060" s="2" customFormat="1" x14ac:dyDescent="0.2"/>
    <row r="1061" s="2" customFormat="1" x14ac:dyDescent="0.2"/>
    <row r="1062" s="2" customFormat="1" x14ac:dyDescent="0.2"/>
    <row r="1063" s="2" customFormat="1" x14ac:dyDescent="0.2"/>
    <row r="1064" s="2" customFormat="1" x14ac:dyDescent="0.2"/>
    <row r="1065" s="2" customFormat="1" x14ac:dyDescent="0.2"/>
    <row r="1066" s="2" customFormat="1" x14ac:dyDescent="0.2"/>
    <row r="1067" s="2" customFormat="1" x14ac:dyDescent="0.2"/>
    <row r="1068" s="2" customFormat="1" x14ac:dyDescent="0.2"/>
    <row r="1069" s="2" customFormat="1" x14ac:dyDescent="0.2"/>
    <row r="1070" s="2" customFormat="1" x14ac:dyDescent="0.2"/>
    <row r="1071" s="2" customFormat="1" x14ac:dyDescent="0.2"/>
    <row r="1072" s="2" customFormat="1" x14ac:dyDescent="0.2"/>
    <row r="1073" s="2" customFormat="1" x14ac:dyDescent="0.2"/>
    <row r="1074" s="2" customFormat="1" x14ac:dyDescent="0.2"/>
    <row r="1075" s="2" customFormat="1" x14ac:dyDescent="0.2"/>
    <row r="1076" s="2" customFormat="1" x14ac:dyDescent="0.2"/>
    <row r="1077" s="2" customFormat="1" x14ac:dyDescent="0.2"/>
    <row r="1078" s="2" customFormat="1" x14ac:dyDescent="0.2"/>
    <row r="1079" s="2" customFormat="1" x14ac:dyDescent="0.2"/>
    <row r="1080" s="2" customFormat="1" x14ac:dyDescent="0.2"/>
    <row r="1081" s="2" customFormat="1" x14ac:dyDescent="0.2"/>
    <row r="1082" s="2" customFormat="1" x14ac:dyDescent="0.2"/>
    <row r="1083" s="2" customFormat="1" x14ac:dyDescent="0.2"/>
    <row r="1084" s="2" customFormat="1" x14ac:dyDescent="0.2"/>
    <row r="1085" s="2" customFormat="1" x14ac:dyDescent="0.2"/>
    <row r="1086" s="2" customFormat="1" x14ac:dyDescent="0.2"/>
    <row r="1087" s="2" customFormat="1" x14ac:dyDescent="0.2"/>
    <row r="1088" s="2" customFormat="1" x14ac:dyDescent="0.2"/>
    <row r="1089" s="2" customFormat="1" x14ac:dyDescent="0.2"/>
    <row r="1090" s="2" customFormat="1" x14ac:dyDescent="0.2"/>
    <row r="1091" s="2" customFormat="1" x14ac:dyDescent="0.2"/>
    <row r="1092" s="2" customFormat="1" x14ac:dyDescent="0.2"/>
    <row r="1093" s="2" customFormat="1" x14ac:dyDescent="0.2"/>
    <row r="1094" s="2" customFormat="1" x14ac:dyDescent="0.2"/>
    <row r="1095" s="2" customFormat="1" x14ac:dyDescent="0.2"/>
    <row r="1096" s="2" customFormat="1" x14ac:dyDescent="0.2"/>
    <row r="1097" s="2" customFormat="1" x14ac:dyDescent="0.2"/>
    <row r="1098" s="2" customFormat="1" x14ac:dyDescent="0.2"/>
    <row r="1099" s="2" customFormat="1" x14ac:dyDescent="0.2"/>
    <row r="1100" s="2" customFormat="1" x14ac:dyDescent="0.2"/>
    <row r="1101" s="2" customFormat="1" x14ac:dyDescent="0.2"/>
    <row r="1102" s="2" customFormat="1" x14ac:dyDescent="0.2"/>
    <row r="1103" s="2" customFormat="1" x14ac:dyDescent="0.2"/>
    <row r="1104" s="2" customFormat="1" x14ac:dyDescent="0.2"/>
    <row r="1105" s="2" customFormat="1" x14ac:dyDescent="0.2"/>
    <row r="1106" s="2" customFormat="1" x14ac:dyDescent="0.2"/>
    <row r="1107" s="2" customFormat="1" x14ac:dyDescent="0.2"/>
    <row r="1108" s="2" customFormat="1" x14ac:dyDescent="0.2"/>
    <row r="1109" s="2" customFormat="1" x14ac:dyDescent="0.2"/>
    <row r="1110" s="2" customFormat="1" x14ac:dyDescent="0.2"/>
    <row r="1111" s="2" customFormat="1" x14ac:dyDescent="0.2"/>
    <row r="1112" s="2" customFormat="1" x14ac:dyDescent="0.2"/>
    <row r="1113" s="2" customFormat="1" x14ac:dyDescent="0.2"/>
    <row r="1114" s="2" customFormat="1" x14ac:dyDescent="0.2"/>
    <row r="1115" s="2" customFormat="1" x14ac:dyDescent="0.2"/>
    <row r="1116" s="2" customFormat="1" x14ac:dyDescent="0.2"/>
    <row r="1117" s="2" customFormat="1" x14ac:dyDescent="0.2"/>
    <row r="1118" s="2" customFormat="1" x14ac:dyDescent="0.2"/>
    <row r="1119" s="2" customFormat="1" x14ac:dyDescent="0.2"/>
    <row r="1120" s="2" customFormat="1" x14ac:dyDescent="0.2"/>
    <row r="1121" s="2" customFormat="1" x14ac:dyDescent="0.2"/>
    <row r="1122" s="2" customFormat="1" x14ac:dyDescent="0.2"/>
    <row r="1123" s="2" customFormat="1" x14ac:dyDescent="0.2"/>
    <row r="1124" s="2" customFormat="1" x14ac:dyDescent="0.2"/>
    <row r="1125" s="2" customFormat="1" x14ac:dyDescent="0.2"/>
    <row r="1126" s="2" customFormat="1" x14ac:dyDescent="0.2"/>
    <row r="1127" s="2" customFormat="1" x14ac:dyDescent="0.2"/>
    <row r="1128" s="2" customFormat="1" x14ac:dyDescent="0.2"/>
    <row r="1129" s="2" customFormat="1" x14ac:dyDescent="0.2"/>
    <row r="1130" s="2" customFormat="1" x14ac:dyDescent="0.2"/>
    <row r="1131" s="2" customFormat="1" x14ac:dyDescent="0.2"/>
    <row r="1132" s="2" customFormat="1" x14ac:dyDescent="0.2"/>
    <row r="1133" s="2" customFormat="1" x14ac:dyDescent="0.2"/>
    <row r="1134" s="2" customFormat="1" x14ac:dyDescent="0.2"/>
    <row r="1135" s="2" customFormat="1" x14ac:dyDescent="0.2"/>
    <row r="1136" s="2" customFormat="1" x14ac:dyDescent="0.2"/>
    <row r="1137" s="2" customFormat="1" x14ac:dyDescent="0.2"/>
    <row r="1138" s="2" customFormat="1" x14ac:dyDescent="0.2"/>
    <row r="1139" s="2" customFormat="1" x14ac:dyDescent="0.2"/>
    <row r="1140" s="2" customFormat="1" x14ac:dyDescent="0.2"/>
    <row r="1141" s="2" customFormat="1" x14ac:dyDescent="0.2"/>
    <row r="1142" s="2" customFormat="1" x14ac:dyDescent="0.2"/>
    <row r="1143" s="2" customFormat="1" x14ac:dyDescent="0.2"/>
    <row r="1144" s="2" customFormat="1" x14ac:dyDescent="0.2"/>
    <row r="1145" s="2" customFormat="1" x14ac:dyDescent="0.2"/>
    <row r="1146" s="2" customFormat="1" x14ac:dyDescent="0.2"/>
    <row r="1147" s="2" customFormat="1" x14ac:dyDescent="0.2"/>
    <row r="1148" s="2" customFormat="1" x14ac:dyDescent="0.2"/>
    <row r="1149" s="2" customFormat="1" x14ac:dyDescent="0.2"/>
    <row r="1150" s="2" customFormat="1" x14ac:dyDescent="0.2"/>
    <row r="1151" s="2" customFormat="1" x14ac:dyDescent="0.2"/>
    <row r="1152" s="2" customFormat="1" x14ac:dyDescent="0.2"/>
    <row r="1153" s="2" customFormat="1" x14ac:dyDescent="0.2"/>
    <row r="1154" s="2" customFormat="1" x14ac:dyDescent="0.2"/>
    <row r="1155" s="2" customFormat="1" x14ac:dyDescent="0.2"/>
    <row r="1156" s="2" customFormat="1" x14ac:dyDescent="0.2"/>
    <row r="1157" s="2" customFormat="1" x14ac:dyDescent="0.2"/>
    <row r="1158" s="2" customFormat="1" x14ac:dyDescent="0.2"/>
    <row r="1159" s="2" customFormat="1" x14ac:dyDescent="0.2"/>
    <row r="1160" s="2" customFormat="1" x14ac:dyDescent="0.2"/>
    <row r="1161" s="2" customFormat="1" x14ac:dyDescent="0.2"/>
    <row r="1162" s="2" customFormat="1" x14ac:dyDescent="0.2"/>
    <row r="1163" s="2" customFormat="1" x14ac:dyDescent="0.2"/>
    <row r="1164" s="2" customFormat="1" x14ac:dyDescent="0.2"/>
    <row r="1165" s="2" customFormat="1" x14ac:dyDescent="0.2"/>
    <row r="1166" s="2" customFormat="1" x14ac:dyDescent="0.2"/>
    <row r="1167" s="2" customFormat="1" x14ac:dyDescent="0.2"/>
    <row r="1168" s="2" customFormat="1" x14ac:dyDescent="0.2"/>
    <row r="1169" s="2" customFormat="1" x14ac:dyDescent="0.2"/>
    <row r="1170" s="2" customFormat="1" x14ac:dyDescent="0.2"/>
    <row r="1171" s="2" customFormat="1" x14ac:dyDescent="0.2"/>
    <row r="1172" s="2" customFormat="1" x14ac:dyDescent="0.2"/>
    <row r="1173" s="2" customFormat="1" x14ac:dyDescent="0.2"/>
    <row r="1174" s="2" customFormat="1" x14ac:dyDescent="0.2"/>
    <row r="1175" s="2" customFormat="1" x14ac:dyDescent="0.2"/>
    <row r="1176" s="2" customFormat="1" x14ac:dyDescent="0.2"/>
    <row r="1177" s="2" customFormat="1" x14ac:dyDescent="0.2"/>
    <row r="1178" s="2" customFormat="1" x14ac:dyDescent="0.2"/>
    <row r="1179" s="2" customFormat="1" x14ac:dyDescent="0.2"/>
    <row r="1180" s="2" customFormat="1" x14ac:dyDescent="0.2"/>
    <row r="1181" s="2" customFormat="1" x14ac:dyDescent="0.2"/>
    <row r="1182" s="2" customFormat="1" x14ac:dyDescent="0.2"/>
    <row r="1183" s="2" customFormat="1" x14ac:dyDescent="0.2"/>
    <row r="1184" s="2" customFormat="1" x14ac:dyDescent="0.2"/>
    <row r="1185" s="2" customFormat="1" x14ac:dyDescent="0.2"/>
    <row r="1186" s="2" customFormat="1" x14ac:dyDescent="0.2"/>
    <row r="1187" s="2" customFormat="1" x14ac:dyDescent="0.2"/>
    <row r="1188" s="2" customFormat="1" x14ac:dyDescent="0.2"/>
    <row r="1189" s="2" customFormat="1" x14ac:dyDescent="0.2"/>
    <row r="1190" s="2" customFormat="1" x14ac:dyDescent="0.2"/>
    <row r="1191" s="2" customFormat="1" x14ac:dyDescent="0.2"/>
    <row r="1192" s="2" customFormat="1" x14ac:dyDescent="0.2"/>
    <row r="1193" s="2" customFormat="1" x14ac:dyDescent="0.2"/>
    <row r="1194" s="2" customFormat="1" x14ac:dyDescent="0.2"/>
    <row r="1195" s="2" customFormat="1" x14ac:dyDescent="0.2"/>
    <row r="1196" s="2" customFormat="1" x14ac:dyDescent="0.2"/>
    <row r="1197" s="2" customFormat="1" x14ac:dyDescent="0.2"/>
    <row r="1198" s="2" customFormat="1" x14ac:dyDescent="0.2"/>
    <row r="1199" s="2" customFormat="1" x14ac:dyDescent="0.2"/>
    <row r="1200" s="2" customFormat="1" x14ac:dyDescent="0.2"/>
    <row r="1201" s="2" customFormat="1" x14ac:dyDescent="0.2"/>
    <row r="1202" s="2" customFormat="1" x14ac:dyDescent="0.2"/>
    <row r="1203" s="2" customFormat="1" x14ac:dyDescent="0.2"/>
    <row r="1204" s="2" customFormat="1" x14ac:dyDescent="0.2"/>
    <row r="1205" s="2" customFormat="1" x14ac:dyDescent="0.2"/>
    <row r="1206" s="2" customFormat="1" x14ac:dyDescent="0.2"/>
    <row r="1207" s="2" customFormat="1" x14ac:dyDescent="0.2"/>
    <row r="1208" s="2" customFormat="1" x14ac:dyDescent="0.2"/>
    <row r="1209" s="2" customFormat="1" x14ac:dyDescent="0.2"/>
    <row r="1210" s="2" customFormat="1" x14ac:dyDescent="0.2"/>
    <row r="1211" s="2" customFormat="1" x14ac:dyDescent="0.2"/>
    <row r="1212" s="2" customFormat="1" x14ac:dyDescent="0.2"/>
    <row r="1213" s="2" customFormat="1" x14ac:dyDescent="0.2"/>
    <row r="1214" s="2" customFormat="1" x14ac:dyDescent="0.2"/>
    <row r="1215" s="2" customFormat="1" x14ac:dyDescent="0.2"/>
    <row r="1216" s="2" customFormat="1" x14ac:dyDescent="0.2"/>
    <row r="1217" s="2" customFormat="1" x14ac:dyDescent="0.2"/>
    <row r="1218" s="2" customFormat="1" x14ac:dyDescent="0.2"/>
    <row r="1219" s="2" customFormat="1" x14ac:dyDescent="0.2"/>
    <row r="1220" s="2" customFormat="1" x14ac:dyDescent="0.2"/>
    <row r="1221" s="2" customFormat="1" x14ac:dyDescent="0.2"/>
    <row r="1222" s="2" customFormat="1" x14ac:dyDescent="0.2"/>
    <row r="1223" s="2" customFormat="1" x14ac:dyDescent="0.2"/>
    <row r="1224" s="2" customFormat="1" x14ac:dyDescent="0.2"/>
    <row r="1225" s="2" customFormat="1" x14ac:dyDescent="0.2"/>
    <row r="1226" s="2" customFormat="1" x14ac:dyDescent="0.2"/>
    <row r="1227" s="2" customFormat="1" x14ac:dyDescent="0.2"/>
    <row r="1228" s="2" customFormat="1" x14ac:dyDescent="0.2"/>
    <row r="1229" s="2" customFormat="1" x14ac:dyDescent="0.2"/>
    <row r="1230" s="2" customFormat="1" x14ac:dyDescent="0.2"/>
    <row r="1231" s="2" customFormat="1" x14ac:dyDescent="0.2"/>
    <row r="1232" s="2" customFormat="1" x14ac:dyDescent="0.2"/>
    <row r="1233" s="2" customFormat="1" x14ac:dyDescent="0.2"/>
    <row r="1234" s="2" customFormat="1" x14ac:dyDescent="0.2"/>
    <row r="1235" s="2" customFormat="1" x14ac:dyDescent="0.2"/>
    <row r="1236" s="2" customFormat="1" x14ac:dyDescent="0.2"/>
    <row r="1237" s="2" customFormat="1" x14ac:dyDescent="0.2"/>
    <row r="1238" s="2" customFormat="1" x14ac:dyDescent="0.2"/>
    <row r="1239" s="2" customFormat="1" x14ac:dyDescent="0.2"/>
    <row r="1240" s="2" customFormat="1" x14ac:dyDescent="0.2"/>
    <row r="1241" s="2" customFormat="1" x14ac:dyDescent="0.2"/>
    <row r="1242" s="2" customFormat="1" x14ac:dyDescent="0.2"/>
    <row r="1243" s="2" customFormat="1" x14ac:dyDescent="0.2"/>
    <row r="1244" s="2" customFormat="1" x14ac:dyDescent="0.2"/>
    <row r="1245" s="2" customFormat="1" x14ac:dyDescent="0.2"/>
    <row r="1246" s="2" customFormat="1" x14ac:dyDescent="0.2"/>
    <row r="1247" s="2" customFormat="1" x14ac:dyDescent="0.2"/>
    <row r="1248" s="2" customFormat="1" x14ac:dyDescent="0.2"/>
    <row r="1249" s="2" customFormat="1" x14ac:dyDescent="0.2"/>
    <row r="1250" s="2" customFormat="1" x14ac:dyDescent="0.2"/>
    <row r="1251" s="2" customFormat="1" x14ac:dyDescent="0.2"/>
    <row r="1252" s="2" customFormat="1" x14ac:dyDescent="0.2"/>
    <row r="1253" s="2" customFormat="1" x14ac:dyDescent="0.2"/>
    <row r="1254" s="2" customFormat="1" x14ac:dyDescent="0.2"/>
    <row r="1255" s="2" customFormat="1" x14ac:dyDescent="0.2"/>
    <row r="1256" s="2" customFormat="1" x14ac:dyDescent="0.2"/>
    <row r="1257" s="2" customFormat="1" x14ac:dyDescent="0.2"/>
    <row r="1258" s="2" customFormat="1" x14ac:dyDescent="0.2"/>
    <row r="1259" s="2" customFormat="1" x14ac:dyDescent="0.2"/>
    <row r="1260" s="2" customFormat="1" x14ac:dyDescent="0.2"/>
    <row r="1261" s="2" customFormat="1" x14ac:dyDescent="0.2"/>
    <row r="1262" s="2" customFormat="1" x14ac:dyDescent="0.2"/>
    <row r="1263" s="2" customFormat="1" x14ac:dyDescent="0.2"/>
    <row r="1264" s="2" customFormat="1" x14ac:dyDescent="0.2"/>
    <row r="1265" s="2" customFormat="1" x14ac:dyDescent="0.2"/>
    <row r="1266" s="2" customFormat="1" x14ac:dyDescent="0.2"/>
    <row r="1267" s="2" customFormat="1" x14ac:dyDescent="0.2"/>
    <row r="1268" s="2" customFormat="1" x14ac:dyDescent="0.2"/>
    <row r="1269" s="2" customFormat="1" x14ac:dyDescent="0.2"/>
    <row r="1270" s="2" customFormat="1" x14ac:dyDescent="0.2"/>
    <row r="1271" s="2" customFormat="1" x14ac:dyDescent="0.2"/>
    <row r="1272" s="2" customFormat="1" x14ac:dyDescent="0.2"/>
    <row r="1273" s="2" customFormat="1" x14ac:dyDescent="0.2"/>
    <row r="1274" s="2" customFormat="1" x14ac:dyDescent="0.2"/>
    <row r="1275" s="2" customFormat="1" x14ac:dyDescent="0.2"/>
    <row r="1276" s="2" customFormat="1" x14ac:dyDescent="0.2"/>
    <row r="1277" s="2" customFormat="1" x14ac:dyDescent="0.2"/>
    <row r="1278" s="2" customFormat="1" x14ac:dyDescent="0.2"/>
    <row r="1279" s="2" customFormat="1" x14ac:dyDescent="0.2"/>
    <row r="1280" s="2" customFormat="1" x14ac:dyDescent="0.2"/>
    <row r="1281" s="2" customFormat="1" x14ac:dyDescent="0.2"/>
    <row r="1282" s="2" customFormat="1" x14ac:dyDescent="0.2"/>
    <row r="1283" s="2" customFormat="1" x14ac:dyDescent="0.2"/>
    <row r="1284" s="2" customFormat="1" x14ac:dyDescent="0.2"/>
    <row r="1285" s="2" customFormat="1" x14ac:dyDescent="0.2"/>
    <row r="1286" s="2" customFormat="1" x14ac:dyDescent="0.2"/>
    <row r="1287" s="2" customFormat="1" x14ac:dyDescent="0.2"/>
    <row r="1288" s="2" customFormat="1" x14ac:dyDescent="0.2"/>
    <row r="1289" s="2" customFormat="1" x14ac:dyDescent="0.2"/>
    <row r="1290" s="2" customFormat="1" x14ac:dyDescent="0.2"/>
    <row r="1291" s="2" customFormat="1" x14ac:dyDescent="0.2"/>
    <row r="1292" s="2" customFormat="1" x14ac:dyDescent="0.2"/>
    <row r="1293" s="2" customFormat="1" x14ac:dyDescent="0.2"/>
    <row r="1294" s="2" customFormat="1" x14ac:dyDescent="0.2"/>
    <row r="1295" s="2" customFormat="1" x14ac:dyDescent="0.2"/>
    <row r="1296" s="2" customFormat="1" x14ac:dyDescent="0.2"/>
    <row r="1297" s="2" customFormat="1" x14ac:dyDescent="0.2"/>
    <row r="1298" s="2" customFormat="1" x14ac:dyDescent="0.2"/>
    <row r="1299" s="2" customFormat="1" x14ac:dyDescent="0.2"/>
    <row r="1300" s="2" customFormat="1" x14ac:dyDescent="0.2"/>
    <row r="1301" s="2" customFormat="1" x14ac:dyDescent="0.2"/>
    <row r="1302" s="2" customFormat="1" x14ac:dyDescent="0.2"/>
    <row r="1303" s="2" customFormat="1" x14ac:dyDescent="0.2"/>
    <row r="1304" s="2" customFormat="1" x14ac:dyDescent="0.2"/>
    <row r="1305" s="2" customFormat="1" x14ac:dyDescent="0.2"/>
    <row r="1306" s="2" customFormat="1" x14ac:dyDescent="0.2"/>
    <row r="1307" s="2" customFormat="1" x14ac:dyDescent="0.2"/>
    <row r="1308" s="2" customFormat="1" x14ac:dyDescent="0.2"/>
    <row r="1309" s="2" customFormat="1" x14ac:dyDescent="0.2"/>
    <row r="1310" s="2" customFormat="1" x14ac:dyDescent="0.2"/>
    <row r="1311" s="2" customFormat="1" x14ac:dyDescent="0.2"/>
    <row r="1312" s="2" customFormat="1" x14ac:dyDescent="0.2"/>
    <row r="1313" s="2" customFormat="1" x14ac:dyDescent="0.2"/>
    <row r="1314" s="2" customFormat="1" x14ac:dyDescent="0.2"/>
    <row r="1315" s="2" customFormat="1" x14ac:dyDescent="0.2"/>
    <row r="1316" s="2" customFormat="1" x14ac:dyDescent="0.2"/>
    <row r="1317" s="2" customFormat="1" x14ac:dyDescent="0.2"/>
    <row r="1318" s="2" customFormat="1" x14ac:dyDescent="0.2"/>
    <row r="1319" s="2" customFormat="1" x14ac:dyDescent="0.2"/>
    <row r="1320" s="2" customFormat="1" x14ac:dyDescent="0.2"/>
    <row r="1321" s="2" customFormat="1" x14ac:dyDescent="0.2"/>
    <row r="1322" s="2" customFormat="1" x14ac:dyDescent="0.2"/>
    <row r="1323" s="2" customFormat="1" x14ac:dyDescent="0.2"/>
    <row r="1324" s="2" customFormat="1" x14ac:dyDescent="0.2"/>
    <row r="1325" s="2" customFormat="1" x14ac:dyDescent="0.2"/>
    <row r="1326" s="2" customFormat="1" x14ac:dyDescent="0.2"/>
    <row r="1327" s="2" customFormat="1" x14ac:dyDescent="0.2"/>
    <row r="1328" s="2" customFormat="1" x14ac:dyDescent="0.2"/>
    <row r="1329" s="2" customFormat="1" x14ac:dyDescent="0.2"/>
    <row r="1330" s="2" customFormat="1" x14ac:dyDescent="0.2"/>
    <row r="1331" s="2" customFormat="1" x14ac:dyDescent="0.2"/>
    <row r="1332" s="2" customFormat="1" x14ac:dyDescent="0.2"/>
    <row r="1333" s="2" customFormat="1" x14ac:dyDescent="0.2"/>
    <row r="1334" s="2" customFormat="1" x14ac:dyDescent="0.2"/>
    <row r="1335" s="2" customFormat="1" x14ac:dyDescent="0.2"/>
    <row r="1336" s="2" customFormat="1" x14ac:dyDescent="0.2"/>
    <row r="1337" s="2" customFormat="1" x14ac:dyDescent="0.2"/>
    <row r="1338" s="2" customFormat="1" x14ac:dyDescent="0.2"/>
    <row r="1339" s="2" customFormat="1" x14ac:dyDescent="0.2"/>
    <row r="1340" s="2" customFormat="1" x14ac:dyDescent="0.2"/>
    <row r="1341" s="2" customFormat="1" x14ac:dyDescent="0.2"/>
    <row r="1342" s="2" customFormat="1" x14ac:dyDescent="0.2"/>
    <row r="1343" s="2" customFormat="1" x14ac:dyDescent="0.2"/>
    <row r="1344" s="2" customFormat="1" x14ac:dyDescent="0.2"/>
    <row r="1345" s="2" customFormat="1" x14ac:dyDescent="0.2"/>
    <row r="1346" s="2" customFormat="1" x14ac:dyDescent="0.2"/>
    <row r="1347" s="2" customFormat="1" x14ac:dyDescent="0.2"/>
    <row r="1348" s="2" customFormat="1" x14ac:dyDescent="0.2"/>
    <row r="1349" s="2" customFormat="1" x14ac:dyDescent="0.2"/>
    <row r="1350" s="2" customFormat="1" x14ac:dyDescent="0.2"/>
    <row r="1351" s="2" customFormat="1" x14ac:dyDescent="0.2"/>
    <row r="1352" s="2" customFormat="1" x14ac:dyDescent="0.2"/>
    <row r="1353" s="2" customFormat="1" x14ac:dyDescent="0.2"/>
    <row r="1354" s="2" customFormat="1" x14ac:dyDescent="0.2"/>
    <row r="1355" s="2" customFormat="1" x14ac:dyDescent="0.2"/>
    <row r="1356" s="2" customFormat="1" x14ac:dyDescent="0.2"/>
    <row r="1357" s="2" customFormat="1" x14ac:dyDescent="0.2"/>
    <row r="1358" s="2" customFormat="1" x14ac:dyDescent="0.2"/>
    <row r="1359" s="2" customFormat="1" x14ac:dyDescent="0.2"/>
    <row r="1360" s="2" customFormat="1" x14ac:dyDescent="0.2"/>
    <row r="1361" s="2" customFormat="1" x14ac:dyDescent="0.2"/>
    <row r="1362" s="2" customFormat="1" x14ac:dyDescent="0.2"/>
    <row r="1363" s="2" customFormat="1" x14ac:dyDescent="0.2"/>
    <row r="1364" s="2" customFormat="1" x14ac:dyDescent="0.2"/>
    <row r="1365" s="2" customFormat="1" x14ac:dyDescent="0.2"/>
    <row r="1366" s="2" customFormat="1" x14ac:dyDescent="0.2"/>
    <row r="1367" s="2" customFormat="1" x14ac:dyDescent="0.2"/>
    <row r="1368" s="2" customFormat="1" x14ac:dyDescent="0.2"/>
    <row r="1369" s="2" customFormat="1" x14ac:dyDescent="0.2"/>
    <row r="1370" s="2" customFormat="1" x14ac:dyDescent="0.2"/>
    <row r="1371" s="2" customFormat="1" x14ac:dyDescent="0.2"/>
    <row r="1372" s="2" customFormat="1" x14ac:dyDescent="0.2"/>
    <row r="1373" s="2" customFormat="1" x14ac:dyDescent="0.2"/>
    <row r="1374" s="2" customFormat="1" x14ac:dyDescent="0.2"/>
    <row r="1375" s="2" customFormat="1" x14ac:dyDescent="0.2"/>
    <row r="1376" s="2" customFormat="1" x14ac:dyDescent="0.2"/>
    <row r="1377" s="2" customFormat="1" x14ac:dyDescent="0.2"/>
    <row r="1378" s="2" customFormat="1" x14ac:dyDescent="0.2"/>
    <row r="1379" s="2" customFormat="1" x14ac:dyDescent="0.2"/>
    <row r="1380" s="2" customFormat="1" x14ac:dyDescent="0.2"/>
    <row r="1381" s="2" customFormat="1" x14ac:dyDescent="0.2"/>
    <row r="1382" s="2" customFormat="1" x14ac:dyDescent="0.2"/>
    <row r="1383" s="2" customFormat="1" x14ac:dyDescent="0.2"/>
    <row r="1384" s="2" customFormat="1" x14ac:dyDescent="0.2"/>
    <row r="1385" s="2" customFormat="1" x14ac:dyDescent="0.2"/>
    <row r="1386" s="2" customFormat="1" x14ac:dyDescent="0.2"/>
    <row r="1387" s="2" customFormat="1" x14ac:dyDescent="0.2"/>
    <row r="1388" s="2" customFormat="1" x14ac:dyDescent="0.2"/>
    <row r="1389" s="2" customFormat="1" x14ac:dyDescent="0.2"/>
    <row r="1390" s="2" customFormat="1" x14ac:dyDescent="0.2"/>
    <row r="1391" s="2" customFormat="1" x14ac:dyDescent="0.2"/>
    <row r="1392" s="2" customFormat="1" x14ac:dyDescent="0.2"/>
    <row r="1393" s="2" customFormat="1" x14ac:dyDescent="0.2"/>
    <row r="1394" s="2" customFormat="1" x14ac:dyDescent="0.2"/>
    <row r="1395" s="2" customFormat="1" x14ac:dyDescent="0.2"/>
    <row r="1396" s="2" customFormat="1" x14ac:dyDescent="0.2"/>
    <row r="1397" s="2" customFormat="1" x14ac:dyDescent="0.2"/>
    <row r="1398" s="2" customFormat="1" x14ac:dyDescent="0.2"/>
    <row r="1399" s="2" customFormat="1" x14ac:dyDescent="0.2"/>
    <row r="1400" s="2" customFormat="1" x14ac:dyDescent="0.2"/>
    <row r="1401" s="2" customFormat="1" x14ac:dyDescent="0.2"/>
    <row r="1402" s="2" customFormat="1" x14ac:dyDescent="0.2"/>
    <row r="1403" s="2" customFormat="1" x14ac:dyDescent="0.2"/>
    <row r="1404" s="2" customFormat="1" x14ac:dyDescent="0.2"/>
    <row r="1405" s="2" customFormat="1" x14ac:dyDescent="0.2"/>
    <row r="1406" s="2" customFormat="1" x14ac:dyDescent="0.2"/>
    <row r="1407" s="2" customFormat="1" x14ac:dyDescent="0.2"/>
    <row r="1408" s="2" customFormat="1" x14ac:dyDescent="0.2"/>
    <row r="1409" s="2" customFormat="1" x14ac:dyDescent="0.2"/>
    <row r="1410" s="2" customFormat="1" x14ac:dyDescent="0.2"/>
    <row r="1411" s="2" customFormat="1" x14ac:dyDescent="0.2"/>
    <row r="1412" s="2" customFormat="1" x14ac:dyDescent="0.2"/>
    <row r="1413" s="2" customFormat="1" x14ac:dyDescent="0.2"/>
    <row r="1414" s="2" customFormat="1" x14ac:dyDescent="0.2"/>
    <row r="1415" s="2" customFormat="1" x14ac:dyDescent="0.2"/>
    <row r="1416" s="2" customFormat="1" x14ac:dyDescent="0.2"/>
    <row r="1417" s="2" customFormat="1" x14ac:dyDescent="0.2"/>
    <row r="1418" s="2" customFormat="1" x14ac:dyDescent="0.2"/>
    <row r="1419" s="2" customFormat="1" x14ac:dyDescent="0.2"/>
    <row r="1420" s="2" customFormat="1" x14ac:dyDescent="0.2"/>
    <row r="1421" s="2" customFormat="1" x14ac:dyDescent="0.2"/>
    <row r="1422" s="2" customFormat="1" x14ac:dyDescent="0.2"/>
    <row r="1423" s="2" customFormat="1" x14ac:dyDescent="0.2"/>
    <row r="1424" s="2" customFormat="1" x14ac:dyDescent="0.2"/>
    <row r="1425" s="2" customFormat="1" x14ac:dyDescent="0.2"/>
    <row r="1426" s="2" customFormat="1" x14ac:dyDescent="0.2"/>
    <row r="1427" s="2" customFormat="1" x14ac:dyDescent="0.2"/>
    <row r="1428" s="2" customFormat="1" x14ac:dyDescent="0.2"/>
    <row r="1429" s="2" customFormat="1" x14ac:dyDescent="0.2"/>
    <row r="1430" s="2" customFormat="1" x14ac:dyDescent="0.2"/>
    <row r="1431" s="2" customFormat="1" x14ac:dyDescent="0.2"/>
    <row r="1432" s="2" customFormat="1" x14ac:dyDescent="0.2"/>
    <row r="1433" s="2" customFormat="1" x14ac:dyDescent="0.2"/>
    <row r="1434" s="2" customFormat="1" x14ac:dyDescent="0.2"/>
    <row r="1435" s="2" customFormat="1" x14ac:dyDescent="0.2"/>
    <row r="1436" s="2" customFormat="1" x14ac:dyDescent="0.2"/>
    <row r="1437" s="2" customFormat="1" x14ac:dyDescent="0.2"/>
    <row r="1438" s="2" customFormat="1" x14ac:dyDescent="0.2"/>
    <row r="1439" s="2" customFormat="1" x14ac:dyDescent="0.2"/>
    <row r="1440" s="2" customFormat="1" x14ac:dyDescent="0.2"/>
    <row r="1441" s="2" customFormat="1" x14ac:dyDescent="0.2"/>
    <row r="1442" s="2" customFormat="1" x14ac:dyDescent="0.2"/>
    <row r="1443" s="2" customFormat="1" x14ac:dyDescent="0.2"/>
    <row r="1444" s="2" customFormat="1" x14ac:dyDescent="0.2"/>
    <row r="1445" s="2" customFormat="1" x14ac:dyDescent="0.2"/>
    <row r="1446" s="2" customFormat="1" x14ac:dyDescent="0.2"/>
    <row r="1447" s="2" customFormat="1" x14ac:dyDescent="0.2"/>
    <row r="1448" s="2" customFormat="1" x14ac:dyDescent="0.2"/>
    <row r="1449" s="2" customFormat="1" x14ac:dyDescent="0.2"/>
    <row r="1450" s="2" customFormat="1" x14ac:dyDescent="0.2"/>
    <row r="1451" s="2" customFormat="1" x14ac:dyDescent="0.2"/>
    <row r="1452" s="2" customFormat="1" x14ac:dyDescent="0.2"/>
    <row r="1453" s="2" customFormat="1" x14ac:dyDescent="0.2"/>
    <row r="1454" s="2" customFormat="1" x14ac:dyDescent="0.2"/>
    <row r="1455" s="2" customFormat="1" x14ac:dyDescent="0.2"/>
    <row r="1456" s="2" customFormat="1" x14ac:dyDescent="0.2"/>
    <row r="1457" s="2" customFormat="1" x14ac:dyDescent="0.2"/>
    <row r="1458" s="2" customFormat="1" x14ac:dyDescent="0.2"/>
    <row r="1459" s="2" customFormat="1" x14ac:dyDescent="0.2"/>
    <row r="1460" s="2" customFormat="1" x14ac:dyDescent="0.2"/>
    <row r="1461" s="2" customFormat="1" x14ac:dyDescent="0.2"/>
    <row r="1462" s="2" customFormat="1" x14ac:dyDescent="0.2"/>
    <row r="1463" s="2" customFormat="1" x14ac:dyDescent="0.2"/>
    <row r="1464" s="2" customFormat="1" x14ac:dyDescent="0.2"/>
    <row r="1465" s="2" customFormat="1" x14ac:dyDescent="0.2"/>
    <row r="1466" s="2" customFormat="1" x14ac:dyDescent="0.2"/>
    <row r="1467" s="2" customFormat="1" x14ac:dyDescent="0.2"/>
    <row r="1468" s="2" customFormat="1" x14ac:dyDescent="0.2"/>
    <row r="1469" s="2" customFormat="1" x14ac:dyDescent="0.2"/>
    <row r="1470" s="2" customFormat="1" x14ac:dyDescent="0.2"/>
    <row r="1471" s="2" customFormat="1" x14ac:dyDescent="0.2"/>
    <row r="1472" s="2" customFormat="1" x14ac:dyDescent="0.2"/>
    <row r="1473" s="2" customFormat="1" x14ac:dyDescent="0.2"/>
    <row r="1474" s="2" customFormat="1" x14ac:dyDescent="0.2"/>
    <row r="1475" s="2" customFormat="1" x14ac:dyDescent="0.2"/>
    <row r="1476" s="2" customFormat="1" x14ac:dyDescent="0.2"/>
    <row r="1477" s="2" customFormat="1" x14ac:dyDescent="0.2"/>
    <row r="1478" s="2" customFormat="1" x14ac:dyDescent="0.2"/>
    <row r="1479" s="2" customFormat="1" x14ac:dyDescent="0.2"/>
    <row r="1480" s="2" customFormat="1" x14ac:dyDescent="0.2"/>
    <row r="1481" s="2" customFormat="1" x14ac:dyDescent="0.2"/>
    <row r="1482" s="2" customFormat="1" x14ac:dyDescent="0.2"/>
    <row r="1483" s="2" customFormat="1" x14ac:dyDescent="0.2"/>
    <row r="1484" s="2" customFormat="1" x14ac:dyDescent="0.2"/>
    <row r="1485" s="2" customFormat="1" x14ac:dyDescent="0.2"/>
    <row r="1486" s="2" customFormat="1" x14ac:dyDescent="0.2"/>
    <row r="1487" s="2" customFormat="1" x14ac:dyDescent="0.2"/>
    <row r="1488" s="2" customFormat="1" x14ac:dyDescent="0.2"/>
    <row r="1489" s="2" customFormat="1" x14ac:dyDescent="0.2"/>
    <row r="1490" s="2" customFormat="1" x14ac:dyDescent="0.2"/>
    <row r="1491" s="2" customFormat="1" x14ac:dyDescent="0.2"/>
    <row r="1492" s="2" customFormat="1" x14ac:dyDescent="0.2"/>
    <row r="1493" s="2" customFormat="1" x14ac:dyDescent="0.2"/>
    <row r="1494" s="2" customFormat="1" x14ac:dyDescent="0.2"/>
    <row r="1495" s="2" customFormat="1" x14ac:dyDescent="0.2"/>
    <row r="1496" s="2" customFormat="1" x14ac:dyDescent="0.2"/>
    <row r="1497" s="2" customFormat="1" x14ac:dyDescent="0.2"/>
    <row r="1498" s="2" customFormat="1" x14ac:dyDescent="0.2"/>
    <row r="1499" s="2" customFormat="1" x14ac:dyDescent="0.2"/>
    <row r="1500" s="2" customFormat="1" x14ac:dyDescent="0.2"/>
    <row r="1501" s="2" customFormat="1" x14ac:dyDescent="0.2"/>
    <row r="1502" s="2" customFormat="1" x14ac:dyDescent="0.2"/>
    <row r="1503" s="2" customFormat="1" x14ac:dyDescent="0.2"/>
    <row r="1504" s="2" customFormat="1" x14ac:dyDescent="0.2"/>
    <row r="1505" s="2" customFormat="1" x14ac:dyDescent="0.2"/>
    <row r="1506" s="2" customFormat="1" x14ac:dyDescent="0.2"/>
    <row r="1507" s="2" customFormat="1" x14ac:dyDescent="0.2"/>
    <row r="1508" s="2" customFormat="1" x14ac:dyDescent="0.2"/>
    <row r="1509" s="2" customFormat="1" x14ac:dyDescent="0.2"/>
    <row r="1510" s="2" customFormat="1" x14ac:dyDescent="0.2"/>
    <row r="1511" s="2" customFormat="1" x14ac:dyDescent="0.2"/>
    <row r="1512" s="2" customFormat="1" x14ac:dyDescent="0.2"/>
    <row r="1513" s="2" customFormat="1" x14ac:dyDescent="0.2"/>
    <row r="1514" s="2" customFormat="1" x14ac:dyDescent="0.2"/>
    <row r="1515" s="2" customFormat="1" x14ac:dyDescent="0.2"/>
    <row r="1516" s="2" customFormat="1" x14ac:dyDescent="0.2"/>
    <row r="1517" s="2" customFormat="1" x14ac:dyDescent="0.2"/>
    <row r="1518" s="2" customFormat="1" x14ac:dyDescent="0.2"/>
    <row r="1519" s="2" customFormat="1" x14ac:dyDescent="0.2"/>
    <row r="1520" s="2" customFormat="1" x14ac:dyDescent="0.2"/>
    <row r="1521" s="2" customFormat="1" x14ac:dyDescent="0.2"/>
    <row r="1522" s="2" customFormat="1" x14ac:dyDescent="0.2"/>
    <row r="1523" s="2" customFormat="1" x14ac:dyDescent="0.2"/>
    <row r="1524" s="2" customFormat="1" x14ac:dyDescent="0.2"/>
    <row r="1525" s="2" customFormat="1" x14ac:dyDescent="0.2"/>
    <row r="1526" s="2" customFormat="1" x14ac:dyDescent="0.2"/>
    <row r="1527" s="2" customFormat="1" x14ac:dyDescent="0.2"/>
    <row r="1528" s="2" customFormat="1" x14ac:dyDescent="0.2"/>
    <row r="1529" s="2" customFormat="1" x14ac:dyDescent="0.2"/>
    <row r="1530" s="2" customFormat="1" x14ac:dyDescent="0.2"/>
    <row r="1531" s="2" customFormat="1" x14ac:dyDescent="0.2"/>
    <row r="1532" s="2" customFormat="1" x14ac:dyDescent="0.2"/>
    <row r="1533" s="2" customFormat="1" x14ac:dyDescent="0.2"/>
    <row r="1534" s="2" customFormat="1" x14ac:dyDescent="0.2"/>
    <row r="1535" s="2" customFormat="1" x14ac:dyDescent="0.2"/>
    <row r="1536" s="2" customFormat="1" x14ac:dyDescent="0.2"/>
    <row r="1537" s="2" customFormat="1" x14ac:dyDescent="0.2"/>
    <row r="1538" s="2" customFormat="1" x14ac:dyDescent="0.2"/>
    <row r="1539" s="2" customFormat="1" x14ac:dyDescent="0.2"/>
    <row r="1540" s="2" customFormat="1" x14ac:dyDescent="0.2"/>
    <row r="1541" s="2" customFormat="1" x14ac:dyDescent="0.2"/>
    <row r="1542" s="2" customFormat="1" x14ac:dyDescent="0.2"/>
    <row r="1543" s="2" customFormat="1" x14ac:dyDescent="0.2"/>
    <row r="1544" s="2" customFormat="1" x14ac:dyDescent="0.2"/>
    <row r="1545" s="2" customFormat="1" x14ac:dyDescent="0.2"/>
    <row r="1546" s="2" customFormat="1" x14ac:dyDescent="0.2"/>
    <row r="1547" s="2" customFormat="1" x14ac:dyDescent="0.2"/>
    <row r="1548" s="2" customFormat="1" x14ac:dyDescent="0.2"/>
    <row r="1549" s="2" customFormat="1" x14ac:dyDescent="0.2"/>
    <row r="1550" s="2" customFormat="1" x14ac:dyDescent="0.2"/>
    <row r="1551" s="2" customFormat="1" x14ac:dyDescent="0.2"/>
    <row r="1552" s="2" customFormat="1" x14ac:dyDescent="0.2"/>
    <row r="1553" s="2" customFormat="1" x14ac:dyDescent="0.2"/>
    <row r="1554" s="2" customFormat="1" x14ac:dyDescent="0.2"/>
    <row r="1555" s="2" customFormat="1" x14ac:dyDescent="0.2"/>
    <row r="1556" s="2" customFormat="1" x14ac:dyDescent="0.2"/>
    <row r="1557" s="2" customFormat="1" x14ac:dyDescent="0.2"/>
    <row r="1558" s="2" customFormat="1" x14ac:dyDescent="0.2"/>
    <row r="1559" s="2" customFormat="1" x14ac:dyDescent="0.2"/>
    <row r="1560" s="2" customFormat="1" x14ac:dyDescent="0.2"/>
    <row r="1561" s="2" customFormat="1" x14ac:dyDescent="0.2"/>
    <row r="1562" s="2" customFormat="1" x14ac:dyDescent="0.2"/>
    <row r="1563" s="2" customFormat="1" x14ac:dyDescent="0.2"/>
    <row r="1564" s="2" customFormat="1" x14ac:dyDescent="0.2"/>
    <row r="1565" s="2" customFormat="1" x14ac:dyDescent="0.2"/>
    <row r="1566" s="2" customFormat="1" x14ac:dyDescent="0.2"/>
    <row r="1567" s="2" customFormat="1" x14ac:dyDescent="0.2"/>
    <row r="1568" s="2" customFormat="1" x14ac:dyDescent="0.2"/>
    <row r="1569" s="2" customFormat="1" x14ac:dyDescent="0.2"/>
    <row r="1570" s="2" customFormat="1" x14ac:dyDescent="0.2"/>
    <row r="1571" s="2" customFormat="1" x14ac:dyDescent="0.2"/>
    <row r="1572" s="2" customFormat="1" x14ac:dyDescent="0.2"/>
    <row r="1573" s="2" customFormat="1" x14ac:dyDescent="0.2"/>
    <row r="1574" s="2" customFormat="1" x14ac:dyDescent="0.2"/>
    <row r="1575" s="2" customFormat="1" x14ac:dyDescent="0.2"/>
    <row r="1576" s="2" customFormat="1" x14ac:dyDescent="0.2"/>
    <row r="1577" s="2" customFormat="1" x14ac:dyDescent="0.2"/>
    <row r="1578" s="2" customFormat="1" x14ac:dyDescent="0.2"/>
    <row r="1579" s="2" customFormat="1" x14ac:dyDescent="0.2"/>
    <row r="1580" s="2" customFormat="1" x14ac:dyDescent="0.2"/>
    <row r="1581" s="2" customFormat="1" x14ac:dyDescent="0.2"/>
    <row r="1582" s="2" customFormat="1" x14ac:dyDescent="0.2"/>
    <row r="1583" s="2" customFormat="1" x14ac:dyDescent="0.2"/>
    <row r="1584" s="2" customFormat="1" x14ac:dyDescent="0.2"/>
    <row r="1585" s="2" customFormat="1" x14ac:dyDescent="0.2"/>
    <row r="1586" s="2" customFormat="1" x14ac:dyDescent="0.2"/>
    <row r="1587" s="2" customFormat="1" x14ac:dyDescent="0.2"/>
    <row r="1588" s="2" customFormat="1" x14ac:dyDescent="0.2"/>
    <row r="1589" s="2" customFormat="1" x14ac:dyDescent="0.2"/>
    <row r="1590" s="2" customFormat="1" x14ac:dyDescent="0.2"/>
    <row r="1591" s="2" customFormat="1" x14ac:dyDescent="0.2"/>
    <row r="1592" s="2" customFormat="1" x14ac:dyDescent="0.2"/>
    <row r="1593" s="2" customFormat="1" x14ac:dyDescent="0.2"/>
    <row r="1594" s="2" customFormat="1" x14ac:dyDescent="0.2"/>
    <row r="1595" s="2" customFormat="1" x14ac:dyDescent="0.2"/>
    <row r="1596" s="2" customFormat="1" x14ac:dyDescent="0.2"/>
    <row r="1597" s="2" customFormat="1" x14ac:dyDescent="0.2"/>
    <row r="1598" s="2" customFormat="1" x14ac:dyDescent="0.2"/>
    <row r="1599" s="2" customFormat="1" x14ac:dyDescent="0.2"/>
    <row r="1600" s="2" customFormat="1" x14ac:dyDescent="0.2"/>
    <row r="1601" s="2" customFormat="1" x14ac:dyDescent="0.2"/>
    <row r="1602" s="2" customFormat="1" x14ac:dyDescent="0.2"/>
    <row r="1603" s="2" customFormat="1" x14ac:dyDescent="0.2"/>
    <row r="1604" s="2" customFormat="1" x14ac:dyDescent="0.2"/>
    <row r="1605" s="2" customFormat="1" x14ac:dyDescent="0.2"/>
    <row r="1606" s="2" customFormat="1" x14ac:dyDescent="0.2"/>
    <row r="1607" s="2" customFormat="1" x14ac:dyDescent="0.2"/>
    <row r="1608" s="2" customFormat="1" x14ac:dyDescent="0.2"/>
    <row r="1609" s="2" customFormat="1" x14ac:dyDescent="0.2"/>
    <row r="1610" s="2" customFormat="1" x14ac:dyDescent="0.2"/>
    <row r="1611" s="2" customFormat="1" x14ac:dyDescent="0.2"/>
    <row r="1612" s="2" customFormat="1" x14ac:dyDescent="0.2"/>
    <row r="1613" s="2" customFormat="1" x14ac:dyDescent="0.2"/>
    <row r="1614" s="2" customFormat="1" x14ac:dyDescent="0.2"/>
    <row r="1615" s="2" customFormat="1" x14ac:dyDescent="0.2"/>
    <row r="1616" s="2" customFormat="1" x14ac:dyDescent="0.2"/>
    <row r="1617" s="2" customFormat="1" x14ac:dyDescent="0.2"/>
    <row r="1618" s="2" customFormat="1" x14ac:dyDescent="0.2"/>
    <row r="1619" s="2" customFormat="1" x14ac:dyDescent="0.2"/>
    <row r="1620" s="2" customFormat="1" x14ac:dyDescent="0.2"/>
    <row r="1621" s="2" customFormat="1" x14ac:dyDescent="0.2"/>
    <row r="1622" s="2" customFormat="1" x14ac:dyDescent="0.2"/>
    <row r="1623" s="2" customFormat="1" x14ac:dyDescent="0.2"/>
    <row r="1624" s="2" customFormat="1" x14ac:dyDescent="0.2"/>
    <row r="1625" s="2" customFormat="1" x14ac:dyDescent="0.2"/>
    <row r="1626" s="2" customFormat="1" x14ac:dyDescent="0.2"/>
    <row r="1627" s="2" customFormat="1" x14ac:dyDescent="0.2"/>
    <row r="1628" s="2" customFormat="1" x14ac:dyDescent="0.2"/>
    <row r="1629" s="2" customFormat="1" x14ac:dyDescent="0.2"/>
    <row r="1630" s="2" customFormat="1" x14ac:dyDescent="0.2"/>
    <row r="1631" s="2" customFormat="1" x14ac:dyDescent="0.2"/>
    <row r="1632" s="2" customFormat="1" x14ac:dyDescent="0.2"/>
    <row r="1633" s="2" customFormat="1" x14ac:dyDescent="0.2"/>
    <row r="1634" s="2" customFormat="1" x14ac:dyDescent="0.2"/>
    <row r="1635" s="2" customFormat="1" x14ac:dyDescent="0.2"/>
    <row r="1636" s="2" customFormat="1" x14ac:dyDescent="0.2"/>
    <row r="1637" s="2" customFormat="1" x14ac:dyDescent="0.2"/>
    <row r="1638" s="2" customFormat="1" x14ac:dyDescent="0.2"/>
    <row r="1639" s="2" customFormat="1" x14ac:dyDescent="0.2"/>
    <row r="1640" s="2" customFormat="1" x14ac:dyDescent="0.2"/>
    <row r="1641" s="2" customFormat="1" x14ac:dyDescent="0.2"/>
    <row r="1642" s="2" customFormat="1" x14ac:dyDescent="0.2"/>
    <row r="1643" s="2" customFormat="1" x14ac:dyDescent="0.2"/>
    <row r="1644" s="2" customFormat="1" x14ac:dyDescent="0.2"/>
    <row r="1645" s="2" customFormat="1" x14ac:dyDescent="0.2"/>
    <row r="1646" s="2" customFormat="1" x14ac:dyDescent="0.2"/>
    <row r="1647" s="2" customFormat="1" x14ac:dyDescent="0.2"/>
    <row r="1648" s="2" customFormat="1" x14ac:dyDescent="0.2"/>
    <row r="1649" s="2" customFormat="1" x14ac:dyDescent="0.2"/>
    <row r="1650" s="2" customFormat="1" x14ac:dyDescent="0.2"/>
    <row r="1651" s="2" customFormat="1" x14ac:dyDescent="0.2"/>
    <row r="1652" s="2" customFormat="1" x14ac:dyDescent="0.2"/>
    <row r="1653" s="2" customFormat="1" x14ac:dyDescent="0.2"/>
    <row r="1654" s="2" customFormat="1" x14ac:dyDescent="0.2"/>
    <row r="1655" s="2" customFormat="1" x14ac:dyDescent="0.2"/>
    <row r="1656" s="2" customFormat="1" x14ac:dyDescent="0.2"/>
    <row r="1657" s="2" customFormat="1" x14ac:dyDescent="0.2"/>
    <row r="1658" s="2" customFormat="1" x14ac:dyDescent="0.2"/>
    <row r="1659" s="2" customFormat="1" x14ac:dyDescent="0.2"/>
    <row r="1660" s="2" customFormat="1" x14ac:dyDescent="0.2"/>
    <row r="1661" s="2" customFormat="1" x14ac:dyDescent="0.2"/>
    <row r="1662" s="2" customFormat="1" x14ac:dyDescent="0.2"/>
    <row r="1663" s="2" customFormat="1" x14ac:dyDescent="0.2"/>
    <row r="1664" s="2" customFormat="1" x14ac:dyDescent="0.2"/>
    <row r="1665" s="2" customFormat="1" x14ac:dyDescent="0.2"/>
    <row r="1666" s="2" customFormat="1" x14ac:dyDescent="0.2"/>
    <row r="1667" s="2" customFormat="1" x14ac:dyDescent="0.2"/>
    <row r="1668" s="2" customFormat="1" x14ac:dyDescent="0.2"/>
    <row r="1669" s="2" customFormat="1" x14ac:dyDescent="0.2"/>
    <row r="1670" s="2" customFormat="1" x14ac:dyDescent="0.2"/>
    <row r="1671" s="2" customFormat="1" x14ac:dyDescent="0.2"/>
    <row r="1672" s="2" customFormat="1" x14ac:dyDescent="0.2"/>
    <row r="1673" s="2" customFormat="1" x14ac:dyDescent="0.2"/>
    <row r="1674" s="2" customFormat="1" x14ac:dyDescent="0.2"/>
    <row r="1675" s="2" customFormat="1" x14ac:dyDescent="0.2"/>
    <row r="1676" s="2" customFormat="1" x14ac:dyDescent="0.2"/>
    <row r="1677" s="2" customFormat="1" x14ac:dyDescent="0.2"/>
    <row r="1678" s="2" customFormat="1" x14ac:dyDescent="0.2"/>
    <row r="1679" s="2" customFormat="1" x14ac:dyDescent="0.2"/>
    <row r="1680" s="2" customFormat="1" x14ac:dyDescent="0.2"/>
    <row r="1681" s="2" customFormat="1" x14ac:dyDescent="0.2"/>
    <row r="1682" s="2" customFormat="1" x14ac:dyDescent="0.2"/>
    <row r="1683" s="2" customFormat="1" x14ac:dyDescent="0.2"/>
    <row r="1684" s="2" customFormat="1" x14ac:dyDescent="0.2"/>
    <row r="1685" s="2" customFormat="1" x14ac:dyDescent="0.2"/>
    <row r="1686" s="2" customFormat="1" x14ac:dyDescent="0.2"/>
    <row r="1687" s="2" customFormat="1" x14ac:dyDescent="0.2"/>
    <row r="1688" s="2" customFormat="1" x14ac:dyDescent="0.2"/>
    <row r="1689" s="2" customFormat="1" x14ac:dyDescent="0.2"/>
    <row r="1690" s="2" customFormat="1" x14ac:dyDescent="0.2"/>
    <row r="1691" s="2" customFormat="1" x14ac:dyDescent="0.2"/>
    <row r="1692" s="2" customFormat="1" x14ac:dyDescent="0.2"/>
    <row r="1693" s="2" customFormat="1" x14ac:dyDescent="0.2"/>
    <row r="1694" s="2" customFormat="1" x14ac:dyDescent="0.2"/>
    <row r="1695" s="2" customFormat="1" x14ac:dyDescent="0.2"/>
    <row r="1696" s="2" customFormat="1" x14ac:dyDescent="0.2"/>
    <row r="1697" s="2" customFormat="1" x14ac:dyDescent="0.2"/>
    <row r="1698" s="2" customFormat="1" x14ac:dyDescent="0.2"/>
    <row r="1699" s="2" customFormat="1" x14ac:dyDescent="0.2"/>
    <row r="1700" s="2" customFormat="1" x14ac:dyDescent="0.2"/>
    <row r="1701" s="2" customFormat="1" x14ac:dyDescent="0.2"/>
    <row r="1702" s="2" customFormat="1" x14ac:dyDescent="0.2"/>
    <row r="1703" s="2" customFormat="1" x14ac:dyDescent="0.2"/>
    <row r="1704" s="2" customFormat="1" x14ac:dyDescent="0.2"/>
    <row r="1705" s="2" customFormat="1" x14ac:dyDescent="0.2"/>
    <row r="1706" s="2" customFormat="1" x14ac:dyDescent="0.2"/>
    <row r="1707" s="2" customFormat="1" x14ac:dyDescent="0.2"/>
    <row r="1708" s="2" customFormat="1" x14ac:dyDescent="0.2"/>
    <row r="1709" s="2" customFormat="1" x14ac:dyDescent="0.2"/>
    <row r="1710" s="2" customFormat="1" x14ac:dyDescent="0.2"/>
    <row r="1711" s="2" customFormat="1" x14ac:dyDescent="0.2"/>
    <row r="1712" s="2" customFormat="1" x14ac:dyDescent="0.2"/>
    <row r="1713" s="2" customFormat="1" x14ac:dyDescent="0.2"/>
    <row r="1714" s="2" customFormat="1" x14ac:dyDescent="0.2"/>
    <row r="1715" s="2" customFormat="1" x14ac:dyDescent="0.2"/>
    <row r="1716" s="2" customFormat="1" x14ac:dyDescent="0.2"/>
    <row r="1717" s="2" customFormat="1" x14ac:dyDescent="0.2"/>
    <row r="1718" s="2" customFormat="1" x14ac:dyDescent="0.2"/>
    <row r="1719" s="2" customFormat="1" x14ac:dyDescent="0.2"/>
    <row r="1720" s="2" customFormat="1" x14ac:dyDescent="0.2"/>
    <row r="1721" s="2" customFormat="1" x14ac:dyDescent="0.2"/>
    <row r="1722" s="2" customFormat="1" x14ac:dyDescent="0.2"/>
    <row r="1723" s="2" customFormat="1" x14ac:dyDescent="0.2"/>
    <row r="1724" s="2" customFormat="1" x14ac:dyDescent="0.2"/>
    <row r="1725" s="2" customFormat="1" x14ac:dyDescent="0.2"/>
    <row r="1726" s="2" customFormat="1" x14ac:dyDescent="0.2"/>
    <row r="1727" s="2" customFormat="1" x14ac:dyDescent="0.2"/>
    <row r="1728" s="2" customFormat="1" x14ac:dyDescent="0.2"/>
    <row r="1729" s="2" customFormat="1" x14ac:dyDescent="0.2"/>
    <row r="1730" s="2" customFormat="1" x14ac:dyDescent="0.2"/>
    <row r="1731" s="2" customFormat="1" x14ac:dyDescent="0.2"/>
    <row r="1732" s="2" customFormat="1" x14ac:dyDescent="0.2"/>
    <row r="1733" s="2" customFormat="1" x14ac:dyDescent="0.2"/>
    <row r="1734" s="2" customFormat="1" x14ac:dyDescent="0.2"/>
    <row r="1735" s="2" customFormat="1" x14ac:dyDescent="0.2"/>
    <row r="1736" s="2" customFormat="1" x14ac:dyDescent="0.2"/>
    <row r="1737" s="2" customFormat="1" x14ac:dyDescent="0.2"/>
    <row r="1738" s="2" customFormat="1" x14ac:dyDescent="0.2"/>
    <row r="1739" s="2" customFormat="1" x14ac:dyDescent="0.2"/>
    <row r="1740" s="2" customFormat="1" x14ac:dyDescent="0.2"/>
    <row r="1741" s="2" customFormat="1" x14ac:dyDescent="0.2"/>
    <row r="1742" s="2" customFormat="1" x14ac:dyDescent="0.2"/>
    <row r="1743" s="2" customFormat="1" x14ac:dyDescent="0.2"/>
    <row r="1744" s="2" customFormat="1" x14ac:dyDescent="0.2"/>
    <row r="1745" s="2" customFormat="1" x14ac:dyDescent="0.2"/>
    <row r="1746" s="2" customFormat="1" x14ac:dyDescent="0.2"/>
    <row r="1747" s="2" customFormat="1" x14ac:dyDescent="0.2"/>
    <row r="1748" s="2" customFormat="1" x14ac:dyDescent="0.2"/>
    <row r="1749" s="2" customFormat="1" x14ac:dyDescent="0.2"/>
    <row r="1750" s="2" customFormat="1" x14ac:dyDescent="0.2"/>
    <row r="1751" s="2" customFormat="1" x14ac:dyDescent="0.2"/>
    <row r="1752" s="2" customFormat="1" x14ac:dyDescent="0.2"/>
    <row r="1753" s="2" customFormat="1" x14ac:dyDescent="0.2"/>
    <row r="1754" s="2" customFormat="1" x14ac:dyDescent="0.2"/>
    <row r="1755" s="2" customFormat="1" x14ac:dyDescent="0.2"/>
    <row r="1756" s="2" customFormat="1" x14ac:dyDescent="0.2"/>
    <row r="1757" s="2" customFormat="1" x14ac:dyDescent="0.2"/>
    <row r="1758" s="2" customFormat="1" x14ac:dyDescent="0.2"/>
    <row r="1759" s="2" customFormat="1" x14ac:dyDescent="0.2"/>
    <row r="1760" s="2" customFormat="1" x14ac:dyDescent="0.2"/>
    <row r="1761" s="2" customFormat="1" x14ac:dyDescent="0.2"/>
    <row r="1762" s="2" customFormat="1" x14ac:dyDescent="0.2"/>
    <row r="1763" s="2" customFormat="1" x14ac:dyDescent="0.2"/>
    <row r="1764" s="2" customFormat="1" x14ac:dyDescent="0.2"/>
    <row r="1765" s="2" customFormat="1" x14ac:dyDescent="0.2"/>
    <row r="1766" s="2" customFormat="1" x14ac:dyDescent="0.2"/>
    <row r="1767" s="2" customFormat="1" x14ac:dyDescent="0.2"/>
    <row r="1768" s="2" customFormat="1" x14ac:dyDescent="0.2"/>
    <row r="1769" s="2" customFormat="1" x14ac:dyDescent="0.2"/>
    <row r="1770" s="2" customFormat="1" x14ac:dyDescent="0.2"/>
    <row r="1771" s="2" customFormat="1" x14ac:dyDescent="0.2"/>
    <row r="1772" s="2" customFormat="1" x14ac:dyDescent="0.2"/>
    <row r="1773" s="2" customFormat="1" x14ac:dyDescent="0.2"/>
    <row r="1774" s="2" customFormat="1" x14ac:dyDescent="0.2"/>
    <row r="1775" s="2" customFormat="1" x14ac:dyDescent="0.2"/>
    <row r="1776" s="2" customFormat="1" x14ac:dyDescent="0.2"/>
    <row r="1777" s="2" customFormat="1" x14ac:dyDescent="0.2"/>
    <row r="1778" s="2" customFormat="1" x14ac:dyDescent="0.2"/>
    <row r="1779" s="2" customFormat="1" x14ac:dyDescent="0.2"/>
    <row r="1780" s="2" customFormat="1" x14ac:dyDescent="0.2"/>
    <row r="1781" s="2" customFormat="1" x14ac:dyDescent="0.2"/>
    <row r="1782" s="2" customFormat="1" x14ac:dyDescent="0.2"/>
    <row r="1783" s="2" customFormat="1" x14ac:dyDescent="0.2"/>
    <row r="1784" s="2" customFormat="1" x14ac:dyDescent="0.2"/>
    <row r="1785" s="2" customFormat="1" x14ac:dyDescent="0.2"/>
    <row r="1786" s="2" customFormat="1" x14ac:dyDescent="0.2"/>
    <row r="1787" s="2" customFormat="1" x14ac:dyDescent="0.2"/>
    <row r="1788" s="2" customFormat="1" x14ac:dyDescent="0.2"/>
    <row r="1789" s="2" customFormat="1" x14ac:dyDescent="0.2"/>
    <row r="1790" s="2" customFormat="1" x14ac:dyDescent="0.2"/>
    <row r="1791" s="2" customFormat="1" x14ac:dyDescent="0.2"/>
    <row r="1792" s="2" customFormat="1" x14ac:dyDescent="0.2"/>
    <row r="1793" s="2" customFormat="1" x14ac:dyDescent="0.2"/>
    <row r="1794" s="2" customFormat="1" x14ac:dyDescent="0.2"/>
    <row r="1795" s="2" customFormat="1" x14ac:dyDescent="0.2"/>
    <row r="1796" s="2" customFormat="1" x14ac:dyDescent="0.2"/>
    <row r="1797" s="2" customFormat="1" x14ac:dyDescent="0.2"/>
    <row r="1798" s="2" customFormat="1" x14ac:dyDescent="0.2"/>
    <row r="1799" s="2" customFormat="1" x14ac:dyDescent="0.2"/>
    <row r="1800" s="2" customFormat="1" x14ac:dyDescent="0.2"/>
    <row r="1801" s="2" customFormat="1" x14ac:dyDescent="0.2"/>
    <row r="1802" s="2" customFormat="1" x14ac:dyDescent="0.2"/>
    <row r="1803" s="2" customFormat="1" x14ac:dyDescent="0.2"/>
    <row r="1804" s="2" customFormat="1" x14ac:dyDescent="0.2"/>
    <row r="1805" s="2" customFormat="1" x14ac:dyDescent="0.2"/>
    <row r="1806" s="2" customFormat="1" x14ac:dyDescent="0.2"/>
    <row r="1807" s="2" customFormat="1" x14ac:dyDescent="0.2"/>
    <row r="1808" s="2" customFormat="1" x14ac:dyDescent="0.2"/>
    <row r="1809" s="2" customFormat="1" x14ac:dyDescent="0.2"/>
    <row r="1810" s="2" customFormat="1" x14ac:dyDescent="0.2"/>
    <row r="1811" s="2" customFormat="1" x14ac:dyDescent="0.2"/>
    <row r="1812" s="2" customFormat="1" x14ac:dyDescent="0.2"/>
    <row r="1813" s="2" customFormat="1" x14ac:dyDescent="0.2"/>
    <row r="1814" s="2" customFormat="1" x14ac:dyDescent="0.2"/>
    <row r="1815" s="2" customFormat="1" x14ac:dyDescent="0.2"/>
    <row r="1816" s="2" customFormat="1" x14ac:dyDescent="0.2"/>
    <row r="1817" s="2" customFormat="1" x14ac:dyDescent="0.2"/>
    <row r="1818" s="2" customFormat="1" x14ac:dyDescent="0.2"/>
    <row r="1819" s="2" customFormat="1" x14ac:dyDescent="0.2"/>
    <row r="1820" s="2" customFormat="1" x14ac:dyDescent="0.2"/>
    <row r="1821" s="2" customFormat="1" x14ac:dyDescent="0.2"/>
    <row r="1822" s="2" customFormat="1" x14ac:dyDescent="0.2"/>
    <row r="1823" s="2" customFormat="1" x14ac:dyDescent="0.2"/>
    <row r="1824" s="2" customFormat="1" x14ac:dyDescent="0.2"/>
    <row r="1825" s="2" customFormat="1" x14ac:dyDescent="0.2"/>
    <row r="1826" s="2" customFormat="1" x14ac:dyDescent="0.2"/>
    <row r="1827" s="2" customFormat="1" x14ac:dyDescent="0.2"/>
    <row r="1828" s="2" customFormat="1" x14ac:dyDescent="0.2"/>
    <row r="1829" s="2" customFormat="1" x14ac:dyDescent="0.2"/>
    <row r="1830" s="2" customFormat="1" x14ac:dyDescent="0.2"/>
    <row r="1831" s="2" customFormat="1" x14ac:dyDescent="0.2"/>
    <row r="1832" s="2" customFormat="1" x14ac:dyDescent="0.2"/>
    <row r="1833" s="2" customFormat="1" x14ac:dyDescent="0.2"/>
    <row r="1834" s="2" customFormat="1" x14ac:dyDescent="0.2"/>
    <row r="1835" s="2" customFormat="1" x14ac:dyDescent="0.2"/>
    <row r="1836" s="2" customFormat="1" x14ac:dyDescent="0.2"/>
    <row r="1837" s="2" customFormat="1" x14ac:dyDescent="0.2"/>
    <row r="1838" s="2" customFormat="1" x14ac:dyDescent="0.2"/>
    <row r="1839" s="2" customFormat="1" x14ac:dyDescent="0.2"/>
    <row r="1840" s="2" customFormat="1" x14ac:dyDescent="0.2"/>
    <row r="1841" s="2" customFormat="1" x14ac:dyDescent="0.2"/>
    <row r="1842" s="2" customFormat="1" x14ac:dyDescent="0.2"/>
    <row r="1843" s="2" customFormat="1" x14ac:dyDescent="0.2"/>
    <row r="1844" s="2" customFormat="1" x14ac:dyDescent="0.2"/>
    <row r="1845" s="2" customFormat="1" x14ac:dyDescent="0.2"/>
    <row r="1846" s="2" customFormat="1" x14ac:dyDescent="0.2"/>
    <row r="1847" s="2" customFormat="1" x14ac:dyDescent="0.2"/>
    <row r="1848" s="2" customFormat="1" x14ac:dyDescent="0.2"/>
    <row r="1849" s="2" customFormat="1" x14ac:dyDescent="0.2"/>
    <row r="1850" s="2" customFormat="1" x14ac:dyDescent="0.2"/>
    <row r="1851" s="2" customFormat="1" x14ac:dyDescent="0.2"/>
    <row r="1852" s="2" customFormat="1" x14ac:dyDescent="0.2"/>
    <row r="1853" s="2" customFormat="1" x14ac:dyDescent="0.2"/>
    <row r="1854" s="2" customFormat="1" x14ac:dyDescent="0.2"/>
    <row r="1855" s="2" customFormat="1" x14ac:dyDescent="0.2"/>
    <row r="1856" s="2" customFormat="1" x14ac:dyDescent="0.2"/>
    <row r="1857" s="2" customFormat="1" x14ac:dyDescent="0.2"/>
    <row r="1858" s="2" customFormat="1" x14ac:dyDescent="0.2"/>
    <row r="1859" s="2" customFormat="1" x14ac:dyDescent="0.2"/>
    <row r="1860" s="2" customFormat="1" x14ac:dyDescent="0.2"/>
    <row r="1861" s="2" customFormat="1" x14ac:dyDescent="0.2"/>
    <row r="1862" s="2" customFormat="1" x14ac:dyDescent="0.2"/>
    <row r="1863" s="2" customFormat="1" x14ac:dyDescent="0.2"/>
    <row r="1864" s="2" customFormat="1" x14ac:dyDescent="0.2"/>
    <row r="1865" s="2" customFormat="1" x14ac:dyDescent="0.2"/>
    <row r="1866" s="2" customFormat="1" x14ac:dyDescent="0.2"/>
    <row r="1867" s="2" customFormat="1" x14ac:dyDescent="0.2"/>
    <row r="1868" s="2" customFormat="1" x14ac:dyDescent="0.2"/>
    <row r="1869" s="2" customFormat="1" x14ac:dyDescent="0.2"/>
    <row r="1870" s="2" customFormat="1" x14ac:dyDescent="0.2"/>
    <row r="1871" s="2" customFormat="1" x14ac:dyDescent="0.2"/>
    <row r="1872" s="2" customFormat="1" x14ac:dyDescent="0.2"/>
    <row r="1873" s="2" customFormat="1" x14ac:dyDescent="0.2"/>
    <row r="1874" s="2" customFormat="1" x14ac:dyDescent="0.2"/>
    <row r="1875" s="2" customFormat="1" x14ac:dyDescent="0.2"/>
    <row r="1876" s="2" customFormat="1" x14ac:dyDescent="0.2"/>
    <row r="1877" s="2" customFormat="1" x14ac:dyDescent="0.2"/>
    <row r="1878" s="2" customFormat="1" x14ac:dyDescent="0.2"/>
    <row r="1879" s="2" customFormat="1" x14ac:dyDescent="0.2"/>
    <row r="1880" s="2" customFormat="1" x14ac:dyDescent="0.2"/>
    <row r="1881" s="2" customFormat="1" x14ac:dyDescent="0.2"/>
    <row r="1882" s="2" customFormat="1" x14ac:dyDescent="0.2"/>
    <row r="1883" s="2" customFormat="1" x14ac:dyDescent="0.2"/>
    <row r="1884" s="2" customFormat="1" x14ac:dyDescent="0.2"/>
    <row r="1885" s="2" customFormat="1" x14ac:dyDescent="0.2"/>
    <row r="1886" s="2" customFormat="1" x14ac:dyDescent="0.2"/>
    <row r="1887" s="2" customFormat="1" x14ac:dyDescent="0.2"/>
    <row r="1888" s="2" customFormat="1" x14ac:dyDescent="0.2"/>
    <row r="1889" s="2" customFormat="1" x14ac:dyDescent="0.2"/>
    <row r="1890" s="2" customFormat="1" x14ac:dyDescent="0.2"/>
    <row r="1891" s="2" customFormat="1" x14ac:dyDescent="0.2"/>
    <row r="1892" s="2" customFormat="1" x14ac:dyDescent="0.2"/>
    <row r="1893" s="2" customFormat="1" x14ac:dyDescent="0.2"/>
    <row r="1894" s="2" customFormat="1" x14ac:dyDescent="0.2"/>
    <row r="1895" s="2" customFormat="1" x14ac:dyDescent="0.2"/>
    <row r="1896" s="2" customFormat="1" x14ac:dyDescent="0.2"/>
    <row r="1897" s="2" customFormat="1" x14ac:dyDescent="0.2"/>
    <row r="1898" s="2" customFormat="1" x14ac:dyDescent="0.2"/>
    <row r="1899" s="2" customFormat="1" x14ac:dyDescent="0.2"/>
    <row r="1900" s="2" customFormat="1" x14ac:dyDescent="0.2"/>
    <row r="1901" s="2" customFormat="1" x14ac:dyDescent="0.2"/>
    <row r="1902" s="2" customFormat="1" x14ac:dyDescent="0.2"/>
    <row r="1903" s="2" customFormat="1" x14ac:dyDescent="0.2"/>
    <row r="1904" s="2" customFormat="1" x14ac:dyDescent="0.2"/>
    <row r="1905" s="2" customFormat="1" x14ac:dyDescent="0.2"/>
    <row r="1906" s="2" customFormat="1" x14ac:dyDescent="0.2"/>
    <row r="1907" s="2" customFormat="1" x14ac:dyDescent="0.2"/>
    <row r="1908" s="2" customFormat="1" x14ac:dyDescent="0.2"/>
    <row r="1909" s="2" customFormat="1" x14ac:dyDescent="0.2"/>
    <row r="1910" s="2" customFormat="1" x14ac:dyDescent="0.2"/>
    <row r="1911" s="2" customFormat="1" x14ac:dyDescent="0.2"/>
    <row r="1912" s="2" customFormat="1" x14ac:dyDescent="0.2"/>
    <row r="1913" s="2" customFormat="1" x14ac:dyDescent="0.2"/>
    <row r="1914" s="2" customFormat="1" x14ac:dyDescent="0.2"/>
    <row r="1915" s="2" customFormat="1" x14ac:dyDescent="0.2"/>
    <row r="1916" s="2" customFormat="1" x14ac:dyDescent="0.2"/>
    <row r="1917" s="2" customFormat="1" x14ac:dyDescent="0.2"/>
    <row r="1918" s="2" customFormat="1" x14ac:dyDescent="0.2"/>
    <row r="1919" s="2" customFormat="1" x14ac:dyDescent="0.2"/>
    <row r="1920" s="2" customFormat="1" x14ac:dyDescent="0.2"/>
    <row r="1921" s="2" customFormat="1" x14ac:dyDescent="0.2"/>
    <row r="1922" s="2" customFormat="1" x14ac:dyDescent="0.2"/>
    <row r="1923" s="2" customFormat="1" x14ac:dyDescent="0.2"/>
    <row r="1924" s="2" customFormat="1" x14ac:dyDescent="0.2"/>
    <row r="1925" s="2" customFormat="1" x14ac:dyDescent="0.2"/>
    <row r="1926" s="2" customFormat="1" x14ac:dyDescent="0.2"/>
    <row r="1927" s="2" customFormat="1" x14ac:dyDescent="0.2"/>
    <row r="1928" s="2" customFormat="1" x14ac:dyDescent="0.2"/>
    <row r="1929" s="2" customFormat="1" x14ac:dyDescent="0.2"/>
    <row r="1930" s="2" customFormat="1" x14ac:dyDescent="0.2"/>
    <row r="1931" s="2" customFormat="1" x14ac:dyDescent="0.2"/>
    <row r="1932" s="2" customFormat="1" x14ac:dyDescent="0.2"/>
    <row r="1933" s="2" customFormat="1" x14ac:dyDescent="0.2"/>
    <row r="1934" s="2" customFormat="1" x14ac:dyDescent="0.2"/>
    <row r="1935" s="2" customFormat="1" x14ac:dyDescent="0.2"/>
    <row r="1936" s="2" customFormat="1" x14ac:dyDescent="0.2"/>
    <row r="1937" s="2" customFormat="1" x14ac:dyDescent="0.2"/>
    <row r="1938" s="2" customFormat="1" x14ac:dyDescent="0.2"/>
    <row r="1939" s="2" customFormat="1" x14ac:dyDescent="0.2"/>
    <row r="1940" s="2" customFormat="1" x14ac:dyDescent="0.2"/>
    <row r="1941" s="2" customFormat="1" x14ac:dyDescent="0.2"/>
    <row r="1942" s="2" customFormat="1" x14ac:dyDescent="0.2"/>
    <row r="1943" s="2" customFormat="1" x14ac:dyDescent="0.2"/>
    <row r="1944" s="2" customFormat="1" x14ac:dyDescent="0.2"/>
    <row r="1945" s="2" customFormat="1" x14ac:dyDescent="0.2"/>
    <row r="1946" s="2" customFormat="1" x14ac:dyDescent="0.2"/>
    <row r="1947" s="2" customFormat="1" x14ac:dyDescent="0.2"/>
    <row r="1948" s="2" customFormat="1" x14ac:dyDescent="0.2"/>
    <row r="1949" s="2" customFormat="1" x14ac:dyDescent="0.2"/>
    <row r="1950" s="2" customFormat="1" x14ac:dyDescent="0.2"/>
    <row r="1951" s="2" customFormat="1" x14ac:dyDescent="0.2"/>
    <row r="1952" s="2" customFormat="1" x14ac:dyDescent="0.2"/>
    <row r="1953" s="2" customFormat="1" x14ac:dyDescent="0.2"/>
    <row r="1954" s="2" customFormat="1" x14ac:dyDescent="0.2"/>
    <row r="1955" s="2" customFormat="1" x14ac:dyDescent="0.2"/>
    <row r="1956" s="2" customFormat="1" x14ac:dyDescent="0.2"/>
    <row r="1957" s="2" customFormat="1" x14ac:dyDescent="0.2"/>
    <row r="1958" s="2" customFormat="1" x14ac:dyDescent="0.2"/>
    <row r="1959" s="2" customFormat="1" x14ac:dyDescent="0.2"/>
    <row r="1960" s="2" customFormat="1" x14ac:dyDescent="0.2"/>
    <row r="1961" s="2" customFormat="1" x14ac:dyDescent="0.2"/>
    <row r="1962" s="2" customFormat="1" x14ac:dyDescent="0.2"/>
    <row r="1963" s="2" customFormat="1" x14ac:dyDescent="0.2"/>
    <row r="1964" s="2" customFormat="1" x14ac:dyDescent="0.2"/>
    <row r="1965" s="2" customFormat="1" x14ac:dyDescent="0.2"/>
    <row r="1966" s="2" customFormat="1" x14ac:dyDescent="0.2"/>
    <row r="1967" s="2" customFormat="1" x14ac:dyDescent="0.2"/>
    <row r="1968" s="2" customFormat="1" x14ac:dyDescent="0.2"/>
    <row r="1969" s="2" customFormat="1" x14ac:dyDescent="0.2"/>
    <row r="1970" s="2" customFormat="1" x14ac:dyDescent="0.2"/>
    <row r="1971" s="2" customFormat="1" x14ac:dyDescent="0.2"/>
    <row r="1972" s="2" customFormat="1" x14ac:dyDescent="0.2"/>
    <row r="1973" s="2" customFormat="1" x14ac:dyDescent="0.2"/>
    <row r="1974" s="2" customFormat="1" x14ac:dyDescent="0.2"/>
    <row r="1975" s="2" customFormat="1" x14ac:dyDescent="0.2"/>
    <row r="1976" s="2" customFormat="1" x14ac:dyDescent="0.2"/>
    <row r="1977" s="2" customFormat="1" x14ac:dyDescent="0.2"/>
    <row r="1978" s="2" customFormat="1" x14ac:dyDescent="0.2"/>
    <row r="1979" s="2" customFormat="1" x14ac:dyDescent="0.2"/>
    <row r="1980" s="2" customFormat="1" x14ac:dyDescent="0.2"/>
    <row r="1981" s="2" customFormat="1" x14ac:dyDescent="0.2"/>
    <row r="1982" s="2" customFormat="1" x14ac:dyDescent="0.2"/>
    <row r="1983" s="2" customFormat="1" x14ac:dyDescent="0.2"/>
    <row r="1984" s="2" customFormat="1" x14ac:dyDescent="0.2"/>
    <row r="1985" s="2" customFormat="1" x14ac:dyDescent="0.2"/>
    <row r="1986" s="2" customFormat="1" x14ac:dyDescent="0.2"/>
    <row r="1987" s="2" customFormat="1" x14ac:dyDescent="0.2"/>
    <row r="1988" s="2" customFormat="1" x14ac:dyDescent="0.2"/>
    <row r="1989" s="2" customFormat="1" x14ac:dyDescent="0.2"/>
    <row r="1990" s="2" customFormat="1" x14ac:dyDescent="0.2"/>
    <row r="1991" s="2" customFormat="1" x14ac:dyDescent="0.2"/>
    <row r="1992" s="2" customFormat="1" x14ac:dyDescent="0.2"/>
    <row r="1993" s="2" customFormat="1" x14ac:dyDescent="0.2"/>
    <row r="1994" s="2" customFormat="1" x14ac:dyDescent="0.2"/>
    <row r="1995" s="2" customFormat="1" x14ac:dyDescent="0.2"/>
    <row r="1996" s="2" customFormat="1" x14ac:dyDescent="0.2"/>
    <row r="1997" s="2" customFormat="1" x14ac:dyDescent="0.2"/>
    <row r="1998" s="2" customFormat="1" x14ac:dyDescent="0.2"/>
    <row r="1999" s="2" customFormat="1" x14ac:dyDescent="0.2"/>
    <row r="2000" s="2" customFormat="1" x14ac:dyDescent="0.2"/>
    <row r="2001" s="2" customFormat="1" x14ac:dyDescent="0.2"/>
    <row r="2002" s="2" customFormat="1" x14ac:dyDescent="0.2"/>
    <row r="2003" s="2" customFormat="1" x14ac:dyDescent="0.2"/>
    <row r="2004" s="2" customFormat="1" x14ac:dyDescent="0.2"/>
    <row r="2005" s="2" customFormat="1" x14ac:dyDescent="0.2"/>
    <row r="2006" s="2" customFormat="1" x14ac:dyDescent="0.2"/>
    <row r="2007" s="2" customFormat="1" x14ac:dyDescent="0.2"/>
    <row r="2008" s="2" customFormat="1" x14ac:dyDescent="0.2"/>
    <row r="2009" s="2" customFormat="1" x14ac:dyDescent="0.2"/>
    <row r="2010" s="2" customFormat="1" x14ac:dyDescent="0.2"/>
    <row r="2011" s="2" customFormat="1" x14ac:dyDescent="0.2"/>
    <row r="2012" s="2" customFormat="1" x14ac:dyDescent="0.2"/>
    <row r="2013" s="2" customFormat="1" x14ac:dyDescent="0.2"/>
    <row r="2014" s="2" customFormat="1" x14ac:dyDescent="0.2"/>
    <row r="2015" s="2" customFormat="1" x14ac:dyDescent="0.2"/>
    <row r="2016" s="2" customFormat="1" x14ac:dyDescent="0.2"/>
    <row r="2017" s="2" customFormat="1" x14ac:dyDescent="0.2"/>
    <row r="2018" s="2" customFormat="1" x14ac:dyDescent="0.2"/>
    <row r="2019" s="2" customFormat="1" x14ac:dyDescent="0.2"/>
    <row r="2020" s="2" customFormat="1" x14ac:dyDescent="0.2"/>
    <row r="2021" s="2" customFormat="1" x14ac:dyDescent="0.2"/>
    <row r="2022" s="2" customFormat="1" x14ac:dyDescent="0.2"/>
    <row r="2023" s="2" customFormat="1" x14ac:dyDescent="0.2"/>
    <row r="2024" s="2" customFormat="1" x14ac:dyDescent="0.2"/>
    <row r="2025" s="2" customFormat="1" x14ac:dyDescent="0.2"/>
    <row r="2026" s="2" customFormat="1" x14ac:dyDescent="0.2"/>
    <row r="2027" s="2" customFormat="1" x14ac:dyDescent="0.2"/>
    <row r="2028" s="2" customFormat="1" x14ac:dyDescent="0.2"/>
    <row r="2029" s="2" customFormat="1" x14ac:dyDescent="0.2"/>
    <row r="2030" s="2" customFormat="1" x14ac:dyDescent="0.2"/>
    <row r="2031" s="2" customFormat="1" x14ac:dyDescent="0.2"/>
    <row r="2032" s="2" customFormat="1" x14ac:dyDescent="0.2"/>
    <row r="2033" s="2" customFormat="1" x14ac:dyDescent="0.2"/>
    <row r="2034" s="2" customFormat="1" x14ac:dyDescent="0.2"/>
    <row r="2035" s="2" customFormat="1" x14ac:dyDescent="0.2"/>
    <row r="2036" s="2" customFormat="1" x14ac:dyDescent="0.2"/>
    <row r="2037" s="2" customFormat="1" x14ac:dyDescent="0.2"/>
    <row r="2038" s="2" customFormat="1" x14ac:dyDescent="0.2"/>
    <row r="2039" s="2" customFormat="1" x14ac:dyDescent="0.2"/>
    <row r="2040" s="2" customFormat="1" x14ac:dyDescent="0.2"/>
    <row r="2041" s="2" customFormat="1" x14ac:dyDescent="0.2"/>
    <row r="2042" s="2" customFormat="1" x14ac:dyDescent="0.2"/>
    <row r="2043" s="2" customFormat="1" x14ac:dyDescent="0.2"/>
    <row r="2044" s="2" customFormat="1" x14ac:dyDescent="0.2"/>
    <row r="2045" s="2" customFormat="1" x14ac:dyDescent="0.2"/>
    <row r="2046" s="2" customFormat="1" x14ac:dyDescent="0.2"/>
    <row r="2047" s="2" customFormat="1" x14ac:dyDescent="0.2"/>
    <row r="2048" s="2" customFormat="1" x14ac:dyDescent="0.2"/>
    <row r="2049" s="2" customFormat="1" x14ac:dyDescent="0.2"/>
    <row r="2050" s="2" customFormat="1" x14ac:dyDescent="0.2"/>
    <row r="2051" s="2" customFormat="1" x14ac:dyDescent="0.2"/>
    <row r="2052" s="2" customFormat="1" x14ac:dyDescent="0.2"/>
    <row r="2053" s="2" customFormat="1" x14ac:dyDescent="0.2"/>
    <row r="2054" s="2" customFormat="1" x14ac:dyDescent="0.2"/>
    <row r="2055" s="2" customFormat="1" x14ac:dyDescent="0.2"/>
    <row r="2056" s="2" customFormat="1" x14ac:dyDescent="0.2"/>
    <row r="2057" s="2" customFormat="1" x14ac:dyDescent="0.2"/>
    <row r="2058" s="2" customFormat="1" x14ac:dyDescent="0.2"/>
    <row r="2059" s="2" customFormat="1" x14ac:dyDescent="0.2"/>
    <row r="2060" s="2" customFormat="1" x14ac:dyDescent="0.2"/>
    <row r="2061" s="2" customFormat="1" x14ac:dyDescent="0.2"/>
    <row r="2062" s="2" customFormat="1" x14ac:dyDescent="0.2"/>
    <row r="2063" s="2" customFormat="1" x14ac:dyDescent="0.2"/>
    <row r="2064" s="2" customFormat="1" x14ac:dyDescent="0.2"/>
    <row r="2065" s="2" customFormat="1" x14ac:dyDescent="0.2"/>
    <row r="2066" s="2" customFormat="1" x14ac:dyDescent="0.2"/>
    <row r="2067" s="2" customFormat="1" x14ac:dyDescent="0.2"/>
    <row r="2068" s="2" customFormat="1" x14ac:dyDescent="0.2"/>
    <row r="2069" s="2" customFormat="1" x14ac:dyDescent="0.2"/>
    <row r="2070" s="2" customFormat="1" x14ac:dyDescent="0.2"/>
    <row r="2071" s="2" customFormat="1" x14ac:dyDescent="0.2"/>
    <row r="2072" s="2" customFormat="1" x14ac:dyDescent="0.2"/>
    <row r="2073" s="2" customFormat="1" x14ac:dyDescent="0.2"/>
    <row r="2074" s="2" customFormat="1" x14ac:dyDescent="0.2"/>
    <row r="2075" s="2" customFormat="1" x14ac:dyDescent="0.2"/>
    <row r="2076" s="2" customFormat="1" x14ac:dyDescent="0.2"/>
    <row r="2077" s="2" customFormat="1" x14ac:dyDescent="0.2"/>
    <row r="2078" s="2" customFormat="1" x14ac:dyDescent="0.2"/>
    <row r="2079" s="2" customFormat="1" x14ac:dyDescent="0.2"/>
    <row r="2080" s="2" customFormat="1" x14ac:dyDescent="0.2"/>
    <row r="2081" s="2" customFormat="1" x14ac:dyDescent="0.2"/>
    <row r="2082" s="2" customFormat="1" x14ac:dyDescent="0.2"/>
    <row r="2083" s="2" customFormat="1" x14ac:dyDescent="0.2"/>
    <row r="2084" s="2" customFormat="1" x14ac:dyDescent="0.2"/>
    <row r="2085" s="2" customFormat="1" x14ac:dyDescent="0.2"/>
    <row r="2086" s="2" customFormat="1" x14ac:dyDescent="0.2"/>
    <row r="2087" s="2" customFormat="1" x14ac:dyDescent="0.2"/>
    <row r="2088" s="2" customFormat="1" x14ac:dyDescent="0.2"/>
    <row r="2089" s="2" customFormat="1" x14ac:dyDescent="0.2"/>
    <row r="2090" s="2" customFormat="1" x14ac:dyDescent="0.2"/>
    <row r="2091" s="2" customFormat="1" x14ac:dyDescent="0.2"/>
    <row r="2092" s="2" customFormat="1" x14ac:dyDescent="0.2"/>
    <row r="2093" s="2" customFormat="1" x14ac:dyDescent="0.2"/>
    <row r="2094" s="2" customFormat="1" x14ac:dyDescent="0.2"/>
    <row r="2095" s="2" customFormat="1" x14ac:dyDescent="0.2"/>
    <row r="2096" s="2" customFormat="1" x14ac:dyDescent="0.2"/>
    <row r="2097" s="2" customFormat="1" x14ac:dyDescent="0.2"/>
    <row r="2098" s="2" customFormat="1" x14ac:dyDescent="0.2"/>
    <row r="2099" s="2" customFormat="1" x14ac:dyDescent="0.2"/>
    <row r="2100" s="2" customFormat="1" x14ac:dyDescent="0.2"/>
    <row r="2101" s="2" customFormat="1" x14ac:dyDescent="0.2"/>
    <row r="2102" s="2" customFormat="1" x14ac:dyDescent="0.2"/>
    <row r="2103" s="2" customFormat="1" x14ac:dyDescent="0.2"/>
    <row r="2104" s="2" customFormat="1" x14ac:dyDescent="0.2"/>
    <row r="2105" s="2" customFormat="1" x14ac:dyDescent="0.2"/>
    <row r="2106" s="2" customFormat="1" x14ac:dyDescent="0.2"/>
    <row r="2107" s="2" customFormat="1" x14ac:dyDescent="0.2"/>
    <row r="2108" s="2" customFormat="1" x14ac:dyDescent="0.2"/>
    <row r="2109" s="2" customFormat="1" x14ac:dyDescent="0.2"/>
    <row r="2110" s="2" customFormat="1" x14ac:dyDescent="0.2"/>
    <row r="2111" s="2" customFormat="1" x14ac:dyDescent="0.2"/>
    <row r="2112" s="2" customFormat="1" x14ac:dyDescent="0.2"/>
    <row r="2113" s="2" customFormat="1" x14ac:dyDescent="0.2"/>
    <row r="2114" s="2" customFormat="1" x14ac:dyDescent="0.2"/>
    <row r="2115" s="2" customFormat="1" x14ac:dyDescent="0.2"/>
    <row r="2116" s="2" customFormat="1" x14ac:dyDescent="0.2"/>
    <row r="2117" s="2" customFormat="1" x14ac:dyDescent="0.2"/>
    <row r="2118" s="2" customFormat="1" x14ac:dyDescent="0.2"/>
    <row r="2119" s="2" customFormat="1" x14ac:dyDescent="0.2"/>
    <row r="2120" s="2" customFormat="1" x14ac:dyDescent="0.2"/>
    <row r="2121" s="2" customFormat="1" x14ac:dyDescent="0.2"/>
    <row r="2122" s="2" customFormat="1" x14ac:dyDescent="0.2"/>
    <row r="2123" s="2" customFormat="1" x14ac:dyDescent="0.2"/>
    <row r="2124" s="2" customFormat="1" x14ac:dyDescent="0.2"/>
    <row r="2125" s="2" customFormat="1" x14ac:dyDescent="0.2"/>
    <row r="2126" s="2" customFormat="1" x14ac:dyDescent="0.2"/>
    <row r="2127" s="2" customFormat="1" x14ac:dyDescent="0.2"/>
    <row r="2128" s="2" customFormat="1" x14ac:dyDescent="0.2"/>
    <row r="2129" s="2" customFormat="1" x14ac:dyDescent="0.2"/>
    <row r="2130" s="2" customFormat="1" x14ac:dyDescent="0.2"/>
    <row r="2131" s="2" customFormat="1" x14ac:dyDescent="0.2"/>
    <row r="2132" s="2" customFormat="1" x14ac:dyDescent="0.2"/>
    <row r="2133" s="2" customFormat="1" x14ac:dyDescent="0.2"/>
    <row r="2134" s="2" customFormat="1" x14ac:dyDescent="0.2"/>
    <row r="2135" s="2" customFormat="1" x14ac:dyDescent="0.2"/>
    <row r="2136" s="2" customFormat="1" x14ac:dyDescent="0.2"/>
    <row r="2137" s="2" customFormat="1" x14ac:dyDescent="0.2"/>
    <row r="2138" s="2" customFormat="1" x14ac:dyDescent="0.2"/>
    <row r="2139" s="2" customFormat="1" x14ac:dyDescent="0.2"/>
    <row r="2140" s="2" customFormat="1" x14ac:dyDescent="0.2"/>
    <row r="2141" s="2" customFormat="1" x14ac:dyDescent="0.2"/>
    <row r="2142" s="2" customFormat="1" x14ac:dyDescent="0.2"/>
    <row r="2143" s="2" customFormat="1" x14ac:dyDescent="0.2"/>
    <row r="2144" s="2" customFormat="1" x14ac:dyDescent="0.2"/>
    <row r="2145" s="2" customFormat="1" x14ac:dyDescent="0.2"/>
    <row r="2146" s="2" customFormat="1" x14ac:dyDescent="0.2"/>
    <row r="2147" s="2" customFormat="1" x14ac:dyDescent="0.2"/>
    <row r="2148" s="2" customFormat="1" x14ac:dyDescent="0.2"/>
    <row r="2149" s="2" customFormat="1" x14ac:dyDescent="0.2"/>
    <row r="2150" s="2" customFormat="1" x14ac:dyDescent="0.2"/>
    <row r="2151" s="2" customFormat="1" x14ac:dyDescent="0.2"/>
    <row r="2152" s="2" customFormat="1" x14ac:dyDescent="0.2"/>
    <row r="2153" s="2" customFormat="1" x14ac:dyDescent="0.2"/>
    <row r="2154" s="2" customFormat="1" x14ac:dyDescent="0.2"/>
    <row r="2155" s="2" customFormat="1" x14ac:dyDescent="0.2"/>
    <row r="2156" s="2" customFormat="1" x14ac:dyDescent="0.2"/>
    <row r="2157" s="2" customFormat="1" x14ac:dyDescent="0.2"/>
    <row r="2158" s="2" customFormat="1" x14ac:dyDescent="0.2"/>
    <row r="2159" s="2" customFormat="1" x14ac:dyDescent="0.2"/>
    <row r="2160" s="2" customFormat="1" x14ac:dyDescent="0.2"/>
    <row r="2161" s="2" customFormat="1" x14ac:dyDescent="0.2"/>
    <row r="2162" s="2" customFormat="1" x14ac:dyDescent="0.2"/>
    <row r="2163" s="2" customFormat="1" x14ac:dyDescent="0.2"/>
    <row r="2164" s="2" customFormat="1" x14ac:dyDescent="0.2"/>
    <row r="2165" s="2" customFormat="1" x14ac:dyDescent="0.2"/>
    <row r="2166" s="2" customFormat="1" x14ac:dyDescent="0.2"/>
    <row r="2167" s="2" customFormat="1" x14ac:dyDescent="0.2"/>
    <row r="2168" s="2" customFormat="1" x14ac:dyDescent="0.2"/>
    <row r="2169" s="2" customFormat="1" x14ac:dyDescent="0.2"/>
    <row r="2170" s="2" customFormat="1" x14ac:dyDescent="0.2"/>
    <row r="2171" s="2" customFormat="1" x14ac:dyDescent="0.2"/>
    <row r="2172" s="2" customFormat="1" x14ac:dyDescent="0.2"/>
    <row r="2173" s="2" customFormat="1" x14ac:dyDescent="0.2"/>
    <row r="2174" s="2" customFormat="1" x14ac:dyDescent="0.2"/>
    <row r="2175" s="2" customFormat="1" x14ac:dyDescent="0.2"/>
    <row r="2176" s="2" customFormat="1" x14ac:dyDescent="0.2"/>
    <row r="2177" s="2" customFormat="1" x14ac:dyDescent="0.2"/>
    <row r="2178" s="2" customFormat="1" x14ac:dyDescent="0.2"/>
    <row r="2179" s="2" customFormat="1" x14ac:dyDescent="0.2"/>
    <row r="2180" s="2" customFormat="1" x14ac:dyDescent="0.2"/>
    <row r="2181" s="2" customFormat="1" x14ac:dyDescent="0.2"/>
    <row r="2182" s="2" customFormat="1" x14ac:dyDescent="0.2"/>
    <row r="2183" s="2" customFormat="1" x14ac:dyDescent="0.2"/>
    <row r="2184" s="2" customFormat="1" x14ac:dyDescent="0.2"/>
    <row r="2185" s="2" customFormat="1" x14ac:dyDescent="0.2"/>
    <row r="2186" s="2" customFormat="1" x14ac:dyDescent="0.2"/>
    <row r="2187" s="2" customFormat="1" x14ac:dyDescent="0.2"/>
    <row r="2188" s="2" customFormat="1" x14ac:dyDescent="0.2"/>
    <row r="2189" s="2" customFormat="1" x14ac:dyDescent="0.2"/>
    <row r="2190" s="2" customFormat="1" x14ac:dyDescent="0.2"/>
    <row r="2191" s="2" customFormat="1" x14ac:dyDescent="0.2"/>
    <row r="2192" s="2" customFormat="1" x14ac:dyDescent="0.2"/>
    <row r="2193" s="2" customFormat="1" x14ac:dyDescent="0.2"/>
    <row r="2194" s="2" customFormat="1" x14ac:dyDescent="0.2"/>
    <row r="2195" s="2" customFormat="1" x14ac:dyDescent="0.2"/>
    <row r="2196" s="2" customFormat="1" x14ac:dyDescent="0.2"/>
    <row r="2197" s="2" customFormat="1" x14ac:dyDescent="0.2"/>
    <row r="2198" s="2" customFormat="1" x14ac:dyDescent="0.2"/>
    <row r="2199" s="2" customFormat="1" x14ac:dyDescent="0.2"/>
    <row r="2200" s="2" customFormat="1" x14ac:dyDescent="0.2"/>
    <row r="2201" s="2" customFormat="1" x14ac:dyDescent="0.2"/>
    <row r="2202" s="2" customFormat="1" x14ac:dyDescent="0.2"/>
    <row r="2203" s="2" customFormat="1" x14ac:dyDescent="0.2"/>
    <row r="2204" s="2" customFormat="1" x14ac:dyDescent="0.2"/>
    <row r="2205" s="2" customFormat="1" x14ac:dyDescent="0.2"/>
    <row r="2206" s="2" customFormat="1" x14ac:dyDescent="0.2"/>
    <row r="2207" s="2" customFormat="1" x14ac:dyDescent="0.2"/>
    <row r="2208" s="2" customFormat="1" x14ac:dyDescent="0.2"/>
    <row r="2209" s="2" customFormat="1" x14ac:dyDescent="0.2"/>
    <row r="2210" s="2" customFormat="1" x14ac:dyDescent="0.2"/>
    <row r="2211" s="2" customFormat="1" x14ac:dyDescent="0.2"/>
    <row r="2212" s="2" customFormat="1" x14ac:dyDescent="0.2"/>
    <row r="2213" s="2" customFormat="1" x14ac:dyDescent="0.2"/>
    <row r="2214" s="2" customFormat="1" x14ac:dyDescent="0.2"/>
    <row r="2215" s="2" customFormat="1" x14ac:dyDescent="0.2"/>
    <row r="2216" s="2" customFormat="1" x14ac:dyDescent="0.2"/>
    <row r="2217" s="2" customFormat="1" x14ac:dyDescent="0.2"/>
    <row r="2218" s="2" customFormat="1" x14ac:dyDescent="0.2"/>
    <row r="2219" s="2" customFormat="1" x14ac:dyDescent="0.2"/>
    <row r="2220" s="2" customFormat="1" x14ac:dyDescent="0.2"/>
    <row r="2221" s="2" customFormat="1" x14ac:dyDescent="0.2"/>
    <row r="2222" s="2" customFormat="1" x14ac:dyDescent="0.2"/>
    <row r="2223" s="2" customFormat="1" x14ac:dyDescent="0.2"/>
    <row r="2224" s="2" customFormat="1" x14ac:dyDescent="0.2"/>
    <row r="2225" s="2" customFormat="1" x14ac:dyDescent="0.2"/>
    <row r="2226" s="2" customFormat="1" x14ac:dyDescent="0.2"/>
    <row r="2227" s="2" customFormat="1" x14ac:dyDescent="0.2"/>
    <row r="2228" s="2" customFormat="1" x14ac:dyDescent="0.2"/>
    <row r="2229" s="2" customFormat="1" x14ac:dyDescent="0.2"/>
    <row r="2230" s="2" customFormat="1" x14ac:dyDescent="0.2"/>
    <row r="2231" s="2" customFormat="1" x14ac:dyDescent="0.2"/>
    <row r="2232" s="2" customFormat="1" x14ac:dyDescent="0.2"/>
    <row r="2233" s="2" customFormat="1" x14ac:dyDescent="0.2"/>
    <row r="2234" s="2" customFormat="1" x14ac:dyDescent="0.2"/>
    <row r="2235" s="2" customFormat="1" x14ac:dyDescent="0.2"/>
    <row r="2236" s="2" customFormat="1" x14ac:dyDescent="0.2"/>
    <row r="2237" s="2" customFormat="1" x14ac:dyDescent="0.2"/>
    <row r="2238" s="2" customFormat="1" x14ac:dyDescent="0.2"/>
    <row r="2239" s="2" customFormat="1" x14ac:dyDescent="0.2"/>
    <row r="2240" s="2" customFormat="1" x14ac:dyDescent="0.2"/>
    <row r="2241" s="2" customFormat="1" x14ac:dyDescent="0.2"/>
    <row r="2242" s="2" customFormat="1" x14ac:dyDescent="0.2"/>
    <row r="2243" s="2" customFormat="1" x14ac:dyDescent="0.2"/>
    <row r="2244" s="2" customFormat="1" x14ac:dyDescent="0.2"/>
    <row r="2245" s="2" customFormat="1" x14ac:dyDescent="0.2"/>
    <row r="2246" s="2" customFormat="1" x14ac:dyDescent="0.2"/>
    <row r="2247" s="2" customFormat="1" x14ac:dyDescent="0.2"/>
    <row r="2248" s="2" customFormat="1" x14ac:dyDescent="0.2"/>
    <row r="2249" s="2" customFormat="1" x14ac:dyDescent="0.2"/>
    <row r="2250" s="2" customFormat="1" x14ac:dyDescent="0.2"/>
    <row r="2251" s="2" customFormat="1" x14ac:dyDescent="0.2"/>
    <row r="2252" s="2" customFormat="1" x14ac:dyDescent="0.2"/>
    <row r="2253" s="2" customFormat="1" x14ac:dyDescent="0.2"/>
    <row r="2254" s="2" customFormat="1" x14ac:dyDescent="0.2"/>
    <row r="2255" s="2" customFormat="1" x14ac:dyDescent="0.2"/>
    <row r="2256" s="2" customFormat="1" x14ac:dyDescent="0.2"/>
    <row r="2257" s="2" customFormat="1" x14ac:dyDescent="0.2"/>
    <row r="2258" s="2" customFormat="1" x14ac:dyDescent="0.2"/>
    <row r="2259" s="2" customFormat="1" x14ac:dyDescent="0.2"/>
    <row r="2260" s="2" customFormat="1" x14ac:dyDescent="0.2"/>
    <row r="2261" s="2" customFormat="1" x14ac:dyDescent="0.2"/>
    <row r="2262" s="2" customFormat="1" x14ac:dyDescent="0.2"/>
    <row r="2263" s="2" customFormat="1" x14ac:dyDescent="0.2"/>
    <row r="2264" s="2" customFormat="1" x14ac:dyDescent="0.2"/>
    <row r="2265" s="2" customFormat="1" x14ac:dyDescent="0.2"/>
    <row r="2266" s="2" customFormat="1" x14ac:dyDescent="0.2"/>
    <row r="2267" s="2" customFormat="1" x14ac:dyDescent="0.2"/>
    <row r="2268" s="2" customFormat="1" x14ac:dyDescent="0.2"/>
    <row r="2269" s="2" customFormat="1" x14ac:dyDescent="0.2"/>
    <row r="2270" s="2" customFormat="1" x14ac:dyDescent="0.2"/>
    <row r="2271" s="2" customFormat="1" x14ac:dyDescent="0.2"/>
    <row r="2272" s="2" customFormat="1" x14ac:dyDescent="0.2"/>
    <row r="2273" s="2" customFormat="1" x14ac:dyDescent="0.2"/>
    <row r="2274" s="2" customFormat="1" x14ac:dyDescent="0.2"/>
    <row r="2275" s="2" customFormat="1" x14ac:dyDescent="0.2"/>
    <row r="2276" s="2" customFormat="1" x14ac:dyDescent="0.2"/>
    <row r="2277" s="2" customFormat="1" x14ac:dyDescent="0.2"/>
    <row r="2278" s="2" customFormat="1" x14ac:dyDescent="0.2"/>
    <row r="2279" s="2" customFormat="1" x14ac:dyDescent="0.2"/>
    <row r="2280" s="2" customFormat="1" x14ac:dyDescent="0.2"/>
    <row r="2281" s="2" customFormat="1" x14ac:dyDescent="0.2"/>
    <row r="2282" s="2" customFormat="1" x14ac:dyDescent="0.2"/>
    <row r="2283" s="2" customFormat="1" x14ac:dyDescent="0.2"/>
    <row r="2284" s="2" customFormat="1" x14ac:dyDescent="0.2"/>
    <row r="2285" s="2" customFormat="1" x14ac:dyDescent="0.2"/>
    <row r="2286" s="2" customFormat="1" x14ac:dyDescent="0.2"/>
    <row r="2287" s="2" customFormat="1" x14ac:dyDescent="0.2"/>
    <row r="2288" s="2" customFormat="1" x14ac:dyDescent="0.2"/>
    <row r="2289" s="2" customFormat="1" x14ac:dyDescent="0.2"/>
    <row r="2290" s="2" customFormat="1" x14ac:dyDescent="0.2"/>
    <row r="2291" s="2" customFormat="1" x14ac:dyDescent="0.2"/>
    <row r="2292" s="2" customFormat="1" x14ac:dyDescent="0.2"/>
    <row r="2293" s="2" customFormat="1" x14ac:dyDescent="0.2"/>
    <row r="2294" s="2" customFormat="1" x14ac:dyDescent="0.2"/>
    <row r="2295" s="2" customFormat="1" x14ac:dyDescent="0.2"/>
    <row r="2296" s="2" customFormat="1" x14ac:dyDescent="0.2"/>
    <row r="2297" s="2" customFormat="1" x14ac:dyDescent="0.2"/>
    <row r="2298" s="2" customFormat="1" x14ac:dyDescent="0.2"/>
    <row r="2299" s="2" customFormat="1" x14ac:dyDescent="0.2"/>
    <row r="2300" s="2" customFormat="1" x14ac:dyDescent="0.2"/>
    <row r="2301" s="2" customFormat="1" x14ac:dyDescent="0.2"/>
    <row r="2302" s="2" customFormat="1" x14ac:dyDescent="0.2"/>
    <row r="2303" s="2" customFormat="1" x14ac:dyDescent="0.2"/>
    <row r="2304" s="2" customFormat="1" x14ac:dyDescent="0.2"/>
    <row r="2305" s="2" customFormat="1" x14ac:dyDescent="0.2"/>
    <row r="2306" s="2" customFormat="1" x14ac:dyDescent="0.2"/>
    <row r="2307" s="2" customFormat="1" x14ac:dyDescent="0.2"/>
    <row r="2308" s="2" customFormat="1" x14ac:dyDescent="0.2"/>
    <row r="2309" s="2" customFormat="1" x14ac:dyDescent="0.2"/>
    <row r="2310" s="2" customFormat="1" x14ac:dyDescent="0.2"/>
    <row r="2311" s="2" customFormat="1" x14ac:dyDescent="0.2"/>
    <row r="2312" s="2" customFormat="1" x14ac:dyDescent="0.2"/>
    <row r="2313" s="2" customFormat="1" x14ac:dyDescent="0.2"/>
    <row r="2314" s="2" customFormat="1" x14ac:dyDescent="0.2"/>
    <row r="2315" s="2" customFormat="1" x14ac:dyDescent="0.2"/>
    <row r="2316" s="2" customFormat="1" x14ac:dyDescent="0.2"/>
    <row r="2317" s="2" customFormat="1" x14ac:dyDescent="0.2"/>
    <row r="2318" s="2" customFormat="1" x14ac:dyDescent="0.2"/>
    <row r="2319" s="2" customFormat="1" x14ac:dyDescent="0.2"/>
    <row r="2320" s="2" customFormat="1" x14ac:dyDescent="0.2"/>
    <row r="2321" s="2" customFormat="1" x14ac:dyDescent="0.2"/>
    <row r="2322" s="2" customFormat="1" x14ac:dyDescent="0.2"/>
    <row r="2323" s="2" customFormat="1" x14ac:dyDescent="0.2"/>
    <row r="2324" s="2" customFormat="1" x14ac:dyDescent="0.2"/>
    <row r="2325" s="2" customFormat="1" x14ac:dyDescent="0.2"/>
    <row r="2326" s="2" customFormat="1" x14ac:dyDescent="0.2"/>
    <row r="2327" s="2" customFormat="1" x14ac:dyDescent="0.2"/>
    <row r="2328" s="2" customFormat="1" x14ac:dyDescent="0.2"/>
    <row r="2329" s="2" customFormat="1" x14ac:dyDescent="0.2"/>
    <row r="2330" s="2" customFormat="1" x14ac:dyDescent="0.2"/>
    <row r="2331" s="2" customFormat="1" x14ac:dyDescent="0.2"/>
    <row r="2332" s="2" customFormat="1" x14ac:dyDescent="0.2"/>
    <row r="2333" s="2" customFormat="1" x14ac:dyDescent="0.2"/>
    <row r="2334" s="2" customFormat="1" x14ac:dyDescent="0.2"/>
    <row r="2335" s="2" customFormat="1" x14ac:dyDescent="0.2"/>
    <row r="2336" s="2" customFormat="1" x14ac:dyDescent="0.2"/>
    <row r="2337" s="2" customFormat="1" x14ac:dyDescent="0.2"/>
    <row r="2338" s="2" customFormat="1" x14ac:dyDescent="0.2"/>
    <row r="2339" s="2" customFormat="1" x14ac:dyDescent="0.2"/>
    <row r="2340" s="2" customFormat="1" x14ac:dyDescent="0.2"/>
    <row r="2341" s="2" customFormat="1" x14ac:dyDescent="0.2"/>
    <row r="2342" s="2" customFormat="1" x14ac:dyDescent="0.2"/>
    <row r="2343" s="2" customFormat="1" x14ac:dyDescent="0.2"/>
    <row r="2344" s="2" customFormat="1" x14ac:dyDescent="0.2"/>
    <row r="2345" s="2" customFormat="1" x14ac:dyDescent="0.2"/>
    <row r="2346" s="2" customFormat="1" x14ac:dyDescent="0.2"/>
    <row r="2347" s="2" customFormat="1" x14ac:dyDescent="0.2"/>
    <row r="2348" s="2" customFormat="1" x14ac:dyDescent="0.2"/>
    <row r="2349" s="2" customFormat="1" x14ac:dyDescent="0.2"/>
    <row r="2350" s="2" customFormat="1" x14ac:dyDescent="0.2"/>
    <row r="2351" s="2" customFormat="1" x14ac:dyDescent="0.2"/>
    <row r="2352" s="2" customFormat="1" x14ac:dyDescent="0.2"/>
    <row r="2353" s="2" customFormat="1" x14ac:dyDescent="0.2"/>
    <row r="2354" s="2" customFormat="1" x14ac:dyDescent="0.2"/>
    <row r="2355" s="2" customFormat="1" x14ac:dyDescent="0.2"/>
    <row r="2356" s="2" customFormat="1" x14ac:dyDescent="0.2"/>
    <row r="2357" s="2" customFormat="1" x14ac:dyDescent="0.2"/>
    <row r="2358" s="2" customFormat="1" x14ac:dyDescent="0.2"/>
    <row r="2359" s="2" customFormat="1" x14ac:dyDescent="0.2"/>
    <row r="2360" s="2" customFormat="1" x14ac:dyDescent="0.2"/>
    <row r="2361" s="2" customFormat="1" x14ac:dyDescent="0.2"/>
    <row r="2362" s="2" customFormat="1" x14ac:dyDescent="0.2"/>
    <row r="2363" s="2" customFormat="1" x14ac:dyDescent="0.2"/>
    <row r="2364" s="2" customFormat="1" x14ac:dyDescent="0.2"/>
    <row r="2365" s="2" customFormat="1" x14ac:dyDescent="0.2"/>
    <row r="2366" s="2" customFormat="1" x14ac:dyDescent="0.2"/>
    <row r="2367" s="2" customFormat="1" x14ac:dyDescent="0.2"/>
    <row r="2368" s="2" customFormat="1" x14ac:dyDescent="0.2"/>
    <row r="2369" s="2" customFormat="1" x14ac:dyDescent="0.2"/>
    <row r="2370" s="2" customFormat="1" x14ac:dyDescent="0.2"/>
    <row r="2371" s="2" customFormat="1" x14ac:dyDescent="0.2"/>
    <row r="2372" s="2" customFormat="1" x14ac:dyDescent="0.2"/>
    <row r="2373" s="2" customFormat="1" x14ac:dyDescent="0.2"/>
    <row r="2374" s="2" customFormat="1" x14ac:dyDescent="0.2"/>
    <row r="2375" s="2" customFormat="1" x14ac:dyDescent="0.2"/>
    <row r="2376" s="2" customFormat="1" x14ac:dyDescent="0.2"/>
    <row r="2377" s="2" customFormat="1" x14ac:dyDescent="0.2"/>
    <row r="2378" s="2" customFormat="1" x14ac:dyDescent="0.2"/>
    <row r="2379" s="2" customFormat="1" x14ac:dyDescent="0.2"/>
    <row r="2380" s="2" customFormat="1" x14ac:dyDescent="0.2"/>
    <row r="2381" s="2" customFormat="1" x14ac:dyDescent="0.2"/>
    <row r="2382" s="2" customFormat="1" x14ac:dyDescent="0.2"/>
    <row r="2383" s="2" customFormat="1" x14ac:dyDescent="0.2"/>
    <row r="2384" s="2" customFormat="1" x14ac:dyDescent="0.2"/>
    <row r="2385" s="2" customFormat="1" x14ac:dyDescent="0.2"/>
    <row r="2386" s="2" customFormat="1" x14ac:dyDescent="0.2"/>
    <row r="2387" s="2" customFormat="1" x14ac:dyDescent="0.2"/>
    <row r="2388" s="2" customFormat="1" x14ac:dyDescent="0.2"/>
    <row r="2389" s="2" customFormat="1" x14ac:dyDescent="0.2"/>
    <row r="2390" s="2" customFormat="1" x14ac:dyDescent="0.2"/>
    <row r="2391" s="2" customFormat="1" x14ac:dyDescent="0.2"/>
    <row r="2392" s="2" customFormat="1" x14ac:dyDescent="0.2"/>
    <row r="2393" s="2" customFormat="1" x14ac:dyDescent="0.2"/>
    <row r="2394" s="2" customFormat="1" x14ac:dyDescent="0.2"/>
    <row r="2395" s="2" customFormat="1" x14ac:dyDescent="0.2"/>
    <row r="2396" s="2" customFormat="1" x14ac:dyDescent="0.2"/>
    <row r="2397" s="2" customFormat="1" x14ac:dyDescent="0.2"/>
    <row r="2398" s="2" customFormat="1" x14ac:dyDescent="0.2"/>
    <row r="2399" s="2" customFormat="1" x14ac:dyDescent="0.2"/>
    <row r="2400" s="2" customFormat="1" x14ac:dyDescent="0.2"/>
    <row r="2401" s="2" customFormat="1" x14ac:dyDescent="0.2"/>
    <row r="2402" s="2" customFormat="1" x14ac:dyDescent="0.2"/>
    <row r="2403" s="2" customFormat="1" x14ac:dyDescent="0.2"/>
    <row r="2404" s="2" customFormat="1" x14ac:dyDescent="0.2"/>
    <row r="2405" s="2" customFormat="1" x14ac:dyDescent="0.2"/>
    <row r="2406" s="2" customFormat="1" x14ac:dyDescent="0.2"/>
    <row r="2407" s="2" customFormat="1" x14ac:dyDescent="0.2"/>
    <row r="2408" s="2" customFormat="1" x14ac:dyDescent="0.2"/>
    <row r="2409" s="2" customFormat="1" x14ac:dyDescent="0.2"/>
    <row r="2410" s="2" customFormat="1" x14ac:dyDescent="0.2"/>
    <row r="2411" s="2" customFormat="1" x14ac:dyDescent="0.2"/>
    <row r="2412" s="2" customFormat="1" x14ac:dyDescent="0.2"/>
    <row r="2413" s="2" customFormat="1" x14ac:dyDescent="0.2"/>
    <row r="2414" s="2" customFormat="1" x14ac:dyDescent="0.2"/>
    <row r="2415" s="2" customFormat="1" x14ac:dyDescent="0.2"/>
    <row r="2416" s="2" customFormat="1" x14ac:dyDescent="0.2"/>
    <row r="2417" s="2" customFormat="1" x14ac:dyDescent="0.2"/>
    <row r="2418" s="2" customFormat="1" x14ac:dyDescent="0.2"/>
    <row r="2419" s="2" customFormat="1" x14ac:dyDescent="0.2"/>
    <row r="2420" s="2" customFormat="1" x14ac:dyDescent="0.2"/>
    <row r="2421" s="2" customFormat="1" x14ac:dyDescent="0.2"/>
    <row r="2422" s="2" customFormat="1" x14ac:dyDescent="0.2"/>
    <row r="2423" s="2" customFormat="1" x14ac:dyDescent="0.2"/>
    <row r="2424" s="2" customFormat="1" x14ac:dyDescent="0.2"/>
    <row r="2425" s="2" customFormat="1" x14ac:dyDescent="0.2"/>
    <row r="2426" s="2" customFormat="1" x14ac:dyDescent="0.2"/>
    <row r="2427" s="2" customFormat="1" x14ac:dyDescent="0.2"/>
    <row r="2428" s="2" customFormat="1" x14ac:dyDescent="0.2"/>
    <row r="2429" s="2" customFormat="1" x14ac:dyDescent="0.2"/>
    <row r="2430" s="2" customFormat="1" x14ac:dyDescent="0.2"/>
    <row r="2431" s="2" customFormat="1" x14ac:dyDescent="0.2"/>
    <row r="2432" s="2" customFormat="1" x14ac:dyDescent="0.2"/>
    <row r="2433" s="2" customFormat="1" x14ac:dyDescent="0.2"/>
    <row r="2434" s="2" customFormat="1" x14ac:dyDescent="0.2"/>
    <row r="2435" s="2" customFormat="1" x14ac:dyDescent="0.2"/>
    <row r="2436" s="2" customFormat="1" x14ac:dyDescent="0.2"/>
    <row r="2437" s="2" customFormat="1" x14ac:dyDescent="0.2"/>
    <row r="2438" s="2" customFormat="1" x14ac:dyDescent="0.2"/>
    <row r="2439" s="2" customFormat="1" x14ac:dyDescent="0.2"/>
    <row r="2440" s="2" customFormat="1" x14ac:dyDescent="0.2"/>
    <row r="2441" s="2" customFormat="1" x14ac:dyDescent="0.2"/>
    <row r="2442" s="2" customFormat="1" x14ac:dyDescent="0.2"/>
    <row r="2443" s="2" customFormat="1" x14ac:dyDescent="0.2"/>
    <row r="2444" s="2" customFormat="1" x14ac:dyDescent="0.2"/>
    <row r="2445" s="2" customFormat="1" x14ac:dyDescent="0.2"/>
    <row r="2446" s="2" customFormat="1" x14ac:dyDescent="0.2"/>
    <row r="2447" s="2" customFormat="1" x14ac:dyDescent="0.2"/>
    <row r="2448" s="2" customFormat="1" x14ac:dyDescent="0.2"/>
    <row r="2449" s="2" customFormat="1" x14ac:dyDescent="0.2"/>
    <row r="2450" s="2" customFormat="1" x14ac:dyDescent="0.2"/>
    <row r="2451" s="2" customFormat="1" x14ac:dyDescent="0.2"/>
    <row r="2452" s="2" customFormat="1" x14ac:dyDescent="0.2"/>
    <row r="2453" s="2" customFormat="1" x14ac:dyDescent="0.2"/>
    <row r="2454" s="2" customFormat="1" x14ac:dyDescent="0.2"/>
    <row r="2455" s="2" customFormat="1" x14ac:dyDescent="0.2"/>
    <row r="2456" s="2" customFormat="1" x14ac:dyDescent="0.2"/>
    <row r="2457" s="2" customFormat="1" x14ac:dyDescent="0.2"/>
    <row r="2458" s="2" customFormat="1" x14ac:dyDescent="0.2"/>
    <row r="2459" s="2" customFormat="1" x14ac:dyDescent="0.2"/>
    <row r="2460" s="2" customFormat="1" x14ac:dyDescent="0.2"/>
    <row r="2461" s="2" customFormat="1" x14ac:dyDescent="0.2"/>
    <row r="2462" s="2" customFormat="1" x14ac:dyDescent="0.2"/>
    <row r="2463" s="2" customFormat="1" x14ac:dyDescent="0.2"/>
    <row r="2464" s="2" customFormat="1" x14ac:dyDescent="0.2"/>
    <row r="2465" s="2" customFormat="1" x14ac:dyDescent="0.2"/>
    <row r="2466" s="2" customFormat="1" x14ac:dyDescent="0.2"/>
    <row r="2467" s="2" customFormat="1" x14ac:dyDescent="0.2"/>
    <row r="2468" s="2" customFormat="1" x14ac:dyDescent="0.2"/>
    <row r="2469" s="2" customFormat="1" x14ac:dyDescent="0.2"/>
    <row r="2470" s="2" customFormat="1" x14ac:dyDescent="0.2"/>
    <row r="2471" s="2" customFormat="1" x14ac:dyDescent="0.2"/>
    <row r="2472" s="2" customFormat="1" x14ac:dyDescent="0.2"/>
    <row r="2473" s="2" customFormat="1" x14ac:dyDescent="0.2"/>
    <row r="2474" s="2" customFormat="1" x14ac:dyDescent="0.2"/>
    <row r="2475" s="2" customFormat="1" x14ac:dyDescent="0.2"/>
    <row r="2476" s="2" customFormat="1" x14ac:dyDescent="0.2"/>
    <row r="2477" s="2" customFormat="1" x14ac:dyDescent="0.2"/>
    <row r="2478" s="2" customFormat="1" x14ac:dyDescent="0.2"/>
    <row r="2479" s="2" customFormat="1" x14ac:dyDescent="0.2"/>
    <row r="2480" s="2" customFormat="1" x14ac:dyDescent="0.2"/>
    <row r="2481" s="2" customFormat="1" x14ac:dyDescent="0.2"/>
    <row r="2482" s="2" customFormat="1" x14ac:dyDescent="0.2"/>
    <row r="2483" s="2" customFormat="1" x14ac:dyDescent="0.2"/>
    <row r="2484" s="2" customFormat="1" x14ac:dyDescent="0.2"/>
    <row r="2485" s="2" customFormat="1" x14ac:dyDescent="0.2"/>
    <row r="2486" s="2" customFormat="1" x14ac:dyDescent="0.2"/>
    <row r="2487" s="2" customFormat="1" x14ac:dyDescent="0.2"/>
    <row r="2488" s="2" customFormat="1" x14ac:dyDescent="0.2"/>
    <row r="2489" s="2" customFormat="1" x14ac:dyDescent="0.2"/>
    <row r="2490" s="2" customFormat="1" x14ac:dyDescent="0.2"/>
    <row r="2491" s="2" customFormat="1" x14ac:dyDescent="0.2"/>
    <row r="2492" s="2" customFormat="1" x14ac:dyDescent="0.2"/>
    <row r="2493" s="2" customFormat="1" x14ac:dyDescent="0.2"/>
    <row r="2494" s="2" customFormat="1" x14ac:dyDescent="0.2"/>
    <row r="2495" s="2" customFormat="1" x14ac:dyDescent="0.2"/>
    <row r="2496" s="2" customFormat="1" x14ac:dyDescent="0.2"/>
    <row r="2497" s="2" customFormat="1" x14ac:dyDescent="0.2"/>
    <row r="2498" s="2" customFormat="1" x14ac:dyDescent="0.2"/>
    <row r="2499" s="2" customFormat="1" x14ac:dyDescent="0.2"/>
    <row r="2500" s="2" customFormat="1" x14ac:dyDescent="0.2"/>
    <row r="2501" s="2" customFormat="1" x14ac:dyDescent="0.2"/>
    <row r="2502" s="2" customFormat="1" x14ac:dyDescent="0.2"/>
    <row r="2503" s="2" customFormat="1" x14ac:dyDescent="0.2"/>
    <row r="2504" s="2" customFormat="1" x14ac:dyDescent="0.2"/>
    <row r="2505" s="2" customFormat="1" x14ac:dyDescent="0.2"/>
    <row r="2506" s="2" customFormat="1" x14ac:dyDescent="0.2"/>
    <row r="2507" s="2" customFormat="1" x14ac:dyDescent="0.2"/>
    <row r="2508" s="2" customFormat="1" x14ac:dyDescent="0.2"/>
    <row r="2509" s="2" customFormat="1" x14ac:dyDescent="0.2"/>
    <row r="2510" s="2" customFormat="1" x14ac:dyDescent="0.2"/>
    <row r="2511" s="2" customFormat="1" x14ac:dyDescent="0.2"/>
    <row r="2512" s="2" customFormat="1" x14ac:dyDescent="0.2"/>
    <row r="2513" s="2" customFormat="1" x14ac:dyDescent="0.2"/>
    <row r="2514" s="2" customFormat="1" x14ac:dyDescent="0.2"/>
    <row r="2515" s="2" customFormat="1" x14ac:dyDescent="0.2"/>
    <row r="2516" s="2" customFormat="1" x14ac:dyDescent="0.2"/>
    <row r="2517" s="2" customFormat="1" x14ac:dyDescent="0.2"/>
    <row r="2518" s="2" customFormat="1" x14ac:dyDescent="0.2"/>
    <row r="2519" s="2" customFormat="1" x14ac:dyDescent="0.2"/>
    <row r="2520" s="2" customFormat="1" x14ac:dyDescent="0.2"/>
    <row r="2521" s="2" customFormat="1" x14ac:dyDescent="0.2"/>
    <row r="2522" s="2" customFormat="1" x14ac:dyDescent="0.2"/>
    <row r="2523" s="2" customFormat="1" x14ac:dyDescent="0.2"/>
    <row r="2524" s="2" customFormat="1" x14ac:dyDescent="0.2"/>
    <row r="2525" s="2" customFormat="1" x14ac:dyDescent="0.2"/>
    <row r="2526" s="2" customFormat="1" x14ac:dyDescent="0.2"/>
    <row r="2527" s="2" customFormat="1" x14ac:dyDescent="0.2"/>
    <row r="2528" s="2" customFormat="1" x14ac:dyDescent="0.2"/>
    <row r="2529" s="2" customFormat="1" x14ac:dyDescent="0.2"/>
    <row r="2530" s="2" customFormat="1" x14ac:dyDescent="0.2"/>
    <row r="2531" s="2" customFormat="1" x14ac:dyDescent="0.2"/>
    <row r="2532" s="2" customFormat="1" x14ac:dyDescent="0.2"/>
    <row r="2533" s="2" customFormat="1" x14ac:dyDescent="0.2"/>
    <row r="2534" s="2" customFormat="1" x14ac:dyDescent="0.2"/>
    <row r="2535" s="2" customFormat="1" x14ac:dyDescent="0.2"/>
    <row r="2536" s="2" customFormat="1" x14ac:dyDescent="0.2"/>
    <row r="2537" s="2" customFormat="1" x14ac:dyDescent="0.2"/>
    <row r="2538" s="2" customFormat="1" x14ac:dyDescent="0.2"/>
    <row r="2539" s="2" customFormat="1" x14ac:dyDescent="0.2"/>
    <row r="2540" s="2" customFormat="1" x14ac:dyDescent="0.2"/>
    <row r="2541" s="2" customFormat="1" x14ac:dyDescent="0.2"/>
    <row r="2542" s="2" customFormat="1" x14ac:dyDescent="0.2"/>
    <row r="2543" s="2" customFormat="1" x14ac:dyDescent="0.2"/>
    <row r="2544" s="2" customFormat="1" x14ac:dyDescent="0.2"/>
    <row r="2545" s="2" customFormat="1" x14ac:dyDescent="0.2"/>
    <row r="2546" s="2" customFormat="1" x14ac:dyDescent="0.2"/>
    <row r="2547" s="2" customFormat="1" x14ac:dyDescent="0.2"/>
    <row r="2548" s="2" customFormat="1" x14ac:dyDescent="0.2"/>
    <row r="2549" s="2" customFormat="1" x14ac:dyDescent="0.2"/>
    <row r="2550" s="2" customFormat="1" x14ac:dyDescent="0.2"/>
    <row r="2551" s="2" customFormat="1" x14ac:dyDescent="0.2"/>
    <row r="2552" s="2" customFormat="1" x14ac:dyDescent="0.2"/>
    <row r="2553" s="2" customFormat="1" x14ac:dyDescent="0.2"/>
    <row r="2554" s="2" customFormat="1" x14ac:dyDescent="0.2"/>
    <row r="2555" s="2" customFormat="1" x14ac:dyDescent="0.2"/>
    <row r="2556" s="2" customFormat="1" x14ac:dyDescent="0.2"/>
    <row r="2557" s="2" customFormat="1" x14ac:dyDescent="0.2"/>
    <row r="2558" s="2" customFormat="1" x14ac:dyDescent="0.2"/>
    <row r="2559" s="2" customFormat="1" x14ac:dyDescent="0.2"/>
    <row r="2560" s="2" customFormat="1" x14ac:dyDescent="0.2"/>
    <row r="2561" s="2" customFormat="1" x14ac:dyDescent="0.2"/>
    <row r="2562" s="2" customFormat="1" x14ac:dyDescent="0.2"/>
    <row r="2563" s="2" customFormat="1" x14ac:dyDescent="0.2"/>
    <row r="2564" s="2" customFormat="1" x14ac:dyDescent="0.2"/>
    <row r="2565" s="2" customFormat="1" x14ac:dyDescent="0.2"/>
    <row r="2566" s="2" customFormat="1" x14ac:dyDescent="0.2"/>
    <row r="2567" s="2" customFormat="1" x14ac:dyDescent="0.2"/>
    <row r="2568" s="2" customFormat="1" x14ac:dyDescent="0.2"/>
    <row r="2569" s="2" customFormat="1" x14ac:dyDescent="0.2"/>
    <row r="2570" s="2" customFormat="1" x14ac:dyDescent="0.2"/>
    <row r="2571" s="2" customFormat="1" x14ac:dyDescent="0.2"/>
    <row r="2572" s="2" customFormat="1" x14ac:dyDescent="0.2"/>
    <row r="2573" s="2" customFormat="1" x14ac:dyDescent="0.2"/>
    <row r="2574" s="2" customFormat="1" x14ac:dyDescent="0.2"/>
    <row r="2575" s="2" customFormat="1" x14ac:dyDescent="0.2"/>
    <row r="2576" s="2" customFormat="1" x14ac:dyDescent="0.2"/>
    <row r="2577" s="2" customFormat="1" x14ac:dyDescent="0.2"/>
    <row r="2578" s="2" customFormat="1" x14ac:dyDescent="0.2"/>
    <row r="2579" s="2" customFormat="1" x14ac:dyDescent="0.2"/>
    <row r="2580" s="2" customFormat="1" x14ac:dyDescent="0.2"/>
    <row r="2581" s="2" customFormat="1" x14ac:dyDescent="0.2"/>
    <row r="2582" s="2" customFormat="1" x14ac:dyDescent="0.2"/>
    <row r="2583" s="2" customFormat="1" x14ac:dyDescent="0.2"/>
    <row r="2584" s="2" customFormat="1" x14ac:dyDescent="0.2"/>
    <row r="2585" s="2" customFormat="1" x14ac:dyDescent="0.2"/>
    <row r="2586" s="2" customFormat="1" x14ac:dyDescent="0.2"/>
    <row r="2587" s="2" customFormat="1" x14ac:dyDescent="0.2"/>
    <row r="2588" s="2" customFormat="1" x14ac:dyDescent="0.2"/>
    <row r="2589" s="2" customFormat="1" x14ac:dyDescent="0.2"/>
    <row r="2590" s="2" customFormat="1" x14ac:dyDescent="0.2"/>
    <row r="2591" s="2" customFormat="1" x14ac:dyDescent="0.2"/>
    <row r="2592" s="2" customFormat="1" x14ac:dyDescent="0.2"/>
    <row r="2593" s="2" customFormat="1" x14ac:dyDescent="0.2"/>
    <row r="2594" s="2" customFormat="1" x14ac:dyDescent="0.2"/>
    <row r="2595" s="2" customFormat="1" x14ac:dyDescent="0.2"/>
    <row r="2596" s="2" customFormat="1" x14ac:dyDescent="0.2"/>
    <row r="2597" s="2" customFormat="1" x14ac:dyDescent="0.2"/>
    <row r="2598" s="2" customFormat="1" x14ac:dyDescent="0.2"/>
    <row r="2599" s="2" customFormat="1" x14ac:dyDescent="0.2"/>
    <row r="2600" s="2" customFormat="1" x14ac:dyDescent="0.2"/>
    <row r="2601" s="2" customFormat="1" x14ac:dyDescent="0.2"/>
    <row r="2602" s="2" customFormat="1" x14ac:dyDescent="0.2"/>
    <row r="2603" s="2" customFormat="1" x14ac:dyDescent="0.2"/>
    <row r="2604" s="2" customFormat="1" x14ac:dyDescent="0.2"/>
    <row r="2605" s="2" customFormat="1" x14ac:dyDescent="0.2"/>
    <row r="2606" s="2" customFormat="1" x14ac:dyDescent="0.2"/>
    <row r="2607" s="2" customFormat="1" x14ac:dyDescent="0.2"/>
    <row r="2608" s="2" customFormat="1" x14ac:dyDescent="0.2"/>
    <row r="2609" s="2" customFormat="1" x14ac:dyDescent="0.2"/>
    <row r="2610" s="2" customFormat="1" x14ac:dyDescent="0.2"/>
    <row r="2611" s="2" customFormat="1" x14ac:dyDescent="0.2"/>
    <row r="2612" s="2" customFormat="1" x14ac:dyDescent="0.2"/>
    <row r="2613" s="2" customFormat="1" x14ac:dyDescent="0.2"/>
    <row r="2614" s="2" customFormat="1" x14ac:dyDescent="0.2"/>
    <row r="2615" s="2" customFormat="1" x14ac:dyDescent="0.2"/>
    <row r="2616" s="2" customFormat="1" x14ac:dyDescent="0.2"/>
    <row r="2617" s="2" customFormat="1" x14ac:dyDescent="0.2"/>
    <row r="2618" s="2" customFormat="1" x14ac:dyDescent="0.2"/>
    <row r="2619" s="2" customFormat="1" x14ac:dyDescent="0.2"/>
    <row r="2620" s="2" customFormat="1" x14ac:dyDescent="0.2"/>
    <row r="2621" s="2" customFormat="1" x14ac:dyDescent="0.2"/>
    <row r="2622" s="2" customFormat="1" x14ac:dyDescent="0.2"/>
    <row r="2623" s="2" customFormat="1" x14ac:dyDescent="0.2"/>
    <row r="2624" s="2" customFormat="1" x14ac:dyDescent="0.2"/>
    <row r="2625" s="2" customFormat="1" x14ac:dyDescent="0.2"/>
    <row r="2626" s="2" customFormat="1" x14ac:dyDescent="0.2"/>
    <row r="2627" s="2" customFormat="1" x14ac:dyDescent="0.2"/>
    <row r="2628" s="2" customFormat="1" x14ac:dyDescent="0.2"/>
    <row r="2629" s="2" customFormat="1" x14ac:dyDescent="0.2"/>
    <row r="2630" s="2" customFormat="1" x14ac:dyDescent="0.2"/>
    <row r="2631" s="2" customFormat="1" x14ac:dyDescent="0.2"/>
    <row r="2632" s="2" customFormat="1" x14ac:dyDescent="0.2"/>
    <row r="2633" s="2" customFormat="1" x14ac:dyDescent="0.2"/>
    <row r="2634" s="2" customFormat="1" x14ac:dyDescent="0.2"/>
    <row r="2635" s="2" customFormat="1" x14ac:dyDescent="0.2"/>
    <row r="2636" s="2" customFormat="1" x14ac:dyDescent="0.2"/>
    <row r="2637" s="2" customFormat="1" x14ac:dyDescent="0.2"/>
    <row r="2638" s="2" customFormat="1" x14ac:dyDescent="0.2"/>
    <row r="2639" s="2" customFormat="1" x14ac:dyDescent="0.2"/>
    <row r="2640" s="2" customFormat="1" x14ac:dyDescent="0.2"/>
    <row r="2641" s="2" customFormat="1" x14ac:dyDescent="0.2"/>
    <row r="2642" s="2" customFormat="1" x14ac:dyDescent="0.2"/>
    <row r="2643" s="2" customFormat="1" x14ac:dyDescent="0.2"/>
    <row r="2644" s="2" customFormat="1" x14ac:dyDescent="0.2"/>
    <row r="2645" s="2" customFormat="1" x14ac:dyDescent="0.2"/>
    <row r="2646" s="2" customFormat="1" x14ac:dyDescent="0.2"/>
    <row r="2647" s="2" customFormat="1" x14ac:dyDescent="0.2"/>
    <row r="2648" s="2" customFormat="1" x14ac:dyDescent="0.2"/>
    <row r="2649" s="2" customFormat="1" x14ac:dyDescent="0.2"/>
    <row r="2650" s="2" customFormat="1" x14ac:dyDescent="0.2"/>
    <row r="2651" s="2" customFormat="1" x14ac:dyDescent="0.2"/>
    <row r="2652" s="2" customFormat="1" x14ac:dyDescent="0.2"/>
    <row r="2653" s="2" customFormat="1" x14ac:dyDescent="0.2"/>
    <row r="2654" s="2" customFormat="1" x14ac:dyDescent="0.2"/>
    <row r="2655" s="2" customFormat="1" x14ac:dyDescent="0.2"/>
    <row r="2656" s="2" customFormat="1" x14ac:dyDescent="0.2"/>
    <row r="2657" s="2" customFormat="1" x14ac:dyDescent="0.2"/>
    <row r="2658" s="2" customFormat="1" x14ac:dyDescent="0.2"/>
    <row r="2659" s="2" customFormat="1" x14ac:dyDescent="0.2"/>
    <row r="2660" s="2" customFormat="1" x14ac:dyDescent="0.2"/>
    <row r="2661" s="2" customFormat="1" x14ac:dyDescent="0.2"/>
    <row r="2662" s="2" customFormat="1" x14ac:dyDescent="0.2"/>
    <row r="2663" s="2" customFormat="1" x14ac:dyDescent="0.2"/>
    <row r="2664" s="2" customFormat="1" x14ac:dyDescent="0.2"/>
    <row r="2665" s="2" customFormat="1" x14ac:dyDescent="0.2"/>
    <row r="2666" s="2" customFormat="1" x14ac:dyDescent="0.2"/>
    <row r="2667" s="2" customFormat="1" x14ac:dyDescent="0.2"/>
    <row r="2668" s="2" customFormat="1" x14ac:dyDescent="0.2"/>
    <row r="2669" s="2" customFormat="1" x14ac:dyDescent="0.2"/>
    <row r="2670" s="2" customFormat="1" x14ac:dyDescent="0.2"/>
    <row r="2671" s="2" customFormat="1" x14ac:dyDescent="0.2"/>
    <row r="2672" s="2" customFormat="1" x14ac:dyDescent="0.2"/>
    <row r="2673" s="2" customFormat="1" x14ac:dyDescent="0.2"/>
    <row r="2674" s="2" customFormat="1" x14ac:dyDescent="0.2"/>
    <row r="2675" s="2" customFormat="1" x14ac:dyDescent="0.2"/>
    <row r="2676" s="2" customFormat="1" x14ac:dyDescent="0.2"/>
    <row r="2677" s="2" customFormat="1" x14ac:dyDescent="0.2"/>
    <row r="2678" s="2" customFormat="1" x14ac:dyDescent="0.2"/>
    <row r="2679" s="2" customFormat="1" x14ac:dyDescent="0.2"/>
    <row r="2680" s="2" customFormat="1" x14ac:dyDescent="0.2"/>
    <row r="2681" s="2" customFormat="1" x14ac:dyDescent="0.2"/>
    <row r="2682" s="2" customFormat="1" x14ac:dyDescent="0.2"/>
    <row r="2683" s="2" customFormat="1" x14ac:dyDescent="0.2"/>
    <row r="2684" s="2" customFormat="1" x14ac:dyDescent="0.2"/>
    <row r="2685" s="2" customFormat="1" x14ac:dyDescent="0.2"/>
    <row r="2686" s="2" customFormat="1" x14ac:dyDescent="0.2"/>
    <row r="2687" s="2" customFormat="1" x14ac:dyDescent="0.2"/>
    <row r="2688" s="2" customFormat="1" x14ac:dyDescent="0.2"/>
    <row r="2689" s="2" customFormat="1" x14ac:dyDescent="0.2"/>
    <row r="2690" s="2" customFormat="1" x14ac:dyDescent="0.2"/>
    <row r="2691" s="2" customFormat="1" x14ac:dyDescent="0.2"/>
    <row r="2692" s="2" customFormat="1" x14ac:dyDescent="0.2"/>
    <row r="2693" s="2" customFormat="1" x14ac:dyDescent="0.2"/>
    <row r="2694" s="2" customFormat="1" x14ac:dyDescent="0.2"/>
    <row r="2695" s="2" customFormat="1" x14ac:dyDescent="0.2"/>
    <row r="2696" s="2" customFormat="1" x14ac:dyDescent="0.2"/>
    <row r="2697" s="2" customFormat="1" x14ac:dyDescent="0.2"/>
    <row r="2698" s="2" customFormat="1" x14ac:dyDescent="0.2"/>
    <row r="2699" s="2" customFormat="1" x14ac:dyDescent="0.2"/>
    <row r="2700" s="2" customFormat="1" x14ac:dyDescent="0.2"/>
    <row r="2701" s="2" customFormat="1" x14ac:dyDescent="0.2"/>
    <row r="2702" s="2" customFormat="1" x14ac:dyDescent="0.2"/>
    <row r="2703" s="2" customFormat="1" x14ac:dyDescent="0.2"/>
    <row r="2704" s="2" customFormat="1" x14ac:dyDescent="0.2"/>
    <row r="2705" s="2" customFormat="1" x14ac:dyDescent="0.2"/>
    <row r="2706" s="2" customFormat="1" x14ac:dyDescent="0.2"/>
    <row r="2707" s="2" customFormat="1" x14ac:dyDescent="0.2"/>
    <row r="2708" s="2" customFormat="1" x14ac:dyDescent="0.2"/>
    <row r="2709" s="2" customFormat="1" x14ac:dyDescent="0.2"/>
    <row r="2710" s="2" customFormat="1" x14ac:dyDescent="0.2"/>
    <row r="2711" s="2" customFormat="1" x14ac:dyDescent="0.2"/>
    <row r="2712" s="2" customFormat="1" x14ac:dyDescent="0.2"/>
    <row r="2713" s="2" customFormat="1" x14ac:dyDescent="0.2"/>
    <row r="2714" s="2" customFormat="1" x14ac:dyDescent="0.2"/>
    <row r="2715" s="2" customFormat="1" x14ac:dyDescent="0.2"/>
    <row r="2716" s="2" customFormat="1" x14ac:dyDescent="0.2"/>
    <row r="2717" s="2" customFormat="1" x14ac:dyDescent="0.2"/>
    <row r="2718" s="2" customFormat="1" x14ac:dyDescent="0.2"/>
    <row r="2719" s="2" customFormat="1" x14ac:dyDescent="0.2"/>
    <row r="2720" s="2" customFormat="1" x14ac:dyDescent="0.2"/>
    <row r="2721" s="2" customFormat="1" x14ac:dyDescent="0.2"/>
    <row r="2722" s="2" customFormat="1" x14ac:dyDescent="0.2"/>
    <row r="2723" s="2" customFormat="1" x14ac:dyDescent="0.2"/>
    <row r="2724" s="2" customFormat="1" x14ac:dyDescent="0.2"/>
    <row r="2725" s="2" customFormat="1" x14ac:dyDescent="0.2"/>
    <row r="2726" s="2" customFormat="1" x14ac:dyDescent="0.2"/>
    <row r="2727" s="2" customFormat="1" x14ac:dyDescent="0.2"/>
    <row r="2728" s="2" customFormat="1" x14ac:dyDescent="0.2"/>
    <row r="2729" s="2" customFormat="1" x14ac:dyDescent="0.2"/>
    <row r="2730" s="2" customFormat="1" x14ac:dyDescent="0.2"/>
    <row r="2731" s="2" customFormat="1" x14ac:dyDescent="0.2"/>
    <row r="2732" s="2" customFormat="1" x14ac:dyDescent="0.2"/>
    <row r="2733" s="2" customFormat="1" x14ac:dyDescent="0.2"/>
    <row r="2734" s="2" customFormat="1" x14ac:dyDescent="0.2"/>
    <row r="2735" s="2" customFormat="1" x14ac:dyDescent="0.2"/>
    <row r="2736" s="2" customFormat="1" x14ac:dyDescent="0.2"/>
    <row r="2737" s="2" customFormat="1" x14ac:dyDescent="0.2"/>
    <row r="2738" s="2" customFormat="1" x14ac:dyDescent="0.2"/>
    <row r="2739" s="2" customFormat="1" x14ac:dyDescent="0.2"/>
    <row r="2740" s="2" customFormat="1" x14ac:dyDescent="0.2"/>
    <row r="2741" s="2" customFormat="1" x14ac:dyDescent="0.2"/>
    <row r="2742" s="2" customFormat="1" x14ac:dyDescent="0.2"/>
    <row r="2743" s="2" customFormat="1" x14ac:dyDescent="0.2"/>
    <row r="2744" s="2" customFormat="1" x14ac:dyDescent="0.2"/>
    <row r="2745" s="2" customFormat="1" x14ac:dyDescent="0.2"/>
    <row r="2746" s="2" customFormat="1" x14ac:dyDescent="0.2"/>
    <row r="2747" s="2" customFormat="1" x14ac:dyDescent="0.2"/>
    <row r="2748" s="2" customFormat="1" x14ac:dyDescent="0.2"/>
    <row r="2749" s="2" customFormat="1" x14ac:dyDescent="0.2"/>
    <row r="2750" s="2" customFormat="1" x14ac:dyDescent="0.2"/>
    <row r="2751" s="2" customFormat="1" x14ac:dyDescent="0.2"/>
    <row r="2752" s="2" customFormat="1" x14ac:dyDescent="0.2"/>
    <row r="2753" s="2" customFormat="1" x14ac:dyDescent="0.2"/>
    <row r="2754" s="2" customFormat="1" x14ac:dyDescent="0.2"/>
    <row r="2755" s="2" customFormat="1" x14ac:dyDescent="0.2"/>
    <row r="2756" s="2" customFormat="1" x14ac:dyDescent="0.2"/>
    <row r="2757" s="2" customFormat="1" x14ac:dyDescent="0.2"/>
    <row r="2758" s="2" customFormat="1" x14ac:dyDescent="0.2"/>
    <row r="2759" s="2" customFormat="1" x14ac:dyDescent="0.2"/>
    <row r="2760" s="2" customFormat="1" x14ac:dyDescent="0.2"/>
    <row r="2761" s="2" customFormat="1" x14ac:dyDescent="0.2"/>
    <row r="2762" s="2" customFormat="1" x14ac:dyDescent="0.2"/>
    <row r="2763" s="2" customFormat="1" x14ac:dyDescent="0.2"/>
    <row r="2764" s="2" customFormat="1" x14ac:dyDescent="0.2"/>
    <row r="2765" s="2" customFormat="1" x14ac:dyDescent="0.2"/>
    <row r="2766" s="2" customFormat="1" x14ac:dyDescent="0.2"/>
    <row r="2767" s="2" customFormat="1" x14ac:dyDescent="0.2"/>
    <row r="2768" s="2" customFormat="1" x14ac:dyDescent="0.2"/>
    <row r="2769" s="2" customFormat="1" x14ac:dyDescent="0.2"/>
    <row r="2770" s="2" customFormat="1" x14ac:dyDescent="0.2"/>
    <row r="2771" s="2" customFormat="1" x14ac:dyDescent="0.2"/>
    <row r="2772" s="2" customFormat="1" x14ac:dyDescent="0.2"/>
    <row r="2773" s="2" customFormat="1" x14ac:dyDescent="0.2"/>
    <row r="2774" s="2" customFormat="1" x14ac:dyDescent="0.2"/>
    <row r="2775" s="2" customFormat="1" x14ac:dyDescent="0.2"/>
    <row r="2776" s="2" customFormat="1" x14ac:dyDescent="0.2"/>
    <row r="2777" s="2" customFormat="1" x14ac:dyDescent="0.2"/>
    <row r="2778" s="2" customFormat="1" x14ac:dyDescent="0.2"/>
    <row r="2779" s="2" customFormat="1" x14ac:dyDescent="0.2"/>
    <row r="2780" s="2" customFormat="1" x14ac:dyDescent="0.2"/>
    <row r="2781" s="2" customFormat="1" x14ac:dyDescent="0.2"/>
    <row r="2782" s="2" customFormat="1" x14ac:dyDescent="0.2"/>
    <row r="2783" s="2" customFormat="1" x14ac:dyDescent="0.2"/>
    <row r="2784" s="2" customFormat="1" x14ac:dyDescent="0.2"/>
    <row r="2785" s="2" customFormat="1" x14ac:dyDescent="0.2"/>
    <row r="2786" s="2" customFormat="1" x14ac:dyDescent="0.2"/>
    <row r="2787" s="2" customFormat="1" x14ac:dyDescent="0.2"/>
    <row r="2788" s="2" customFormat="1" x14ac:dyDescent="0.2"/>
    <row r="2789" s="2" customFormat="1" x14ac:dyDescent="0.2"/>
    <row r="2790" s="2" customFormat="1" x14ac:dyDescent="0.2"/>
    <row r="2791" s="2" customFormat="1" x14ac:dyDescent="0.2"/>
    <row r="2792" s="2" customFormat="1" x14ac:dyDescent="0.2"/>
    <row r="2793" s="2" customFormat="1" x14ac:dyDescent="0.2"/>
    <row r="2794" s="2" customFormat="1" x14ac:dyDescent="0.2"/>
    <row r="2795" s="2" customFormat="1" x14ac:dyDescent="0.2"/>
    <row r="2796" s="2" customFormat="1" x14ac:dyDescent="0.2"/>
    <row r="2797" s="2" customFormat="1" x14ac:dyDescent="0.2"/>
    <row r="2798" s="2" customFormat="1" x14ac:dyDescent="0.2"/>
    <row r="2799" s="2" customFormat="1" x14ac:dyDescent="0.2"/>
    <row r="2800" s="2" customFormat="1" x14ac:dyDescent="0.2"/>
    <row r="2801" s="2" customFormat="1" x14ac:dyDescent="0.2"/>
    <row r="2802" s="2" customFormat="1" x14ac:dyDescent="0.2"/>
    <row r="2803" s="2" customFormat="1" x14ac:dyDescent="0.2"/>
    <row r="2804" s="2" customFormat="1" x14ac:dyDescent="0.2"/>
    <row r="2805" s="2" customFormat="1" x14ac:dyDescent="0.2"/>
    <row r="2806" s="2" customFormat="1" x14ac:dyDescent="0.2"/>
    <row r="2807" s="2" customFormat="1" x14ac:dyDescent="0.2"/>
    <row r="2808" s="2" customFormat="1" x14ac:dyDescent="0.2"/>
    <row r="2809" s="2" customFormat="1" x14ac:dyDescent="0.2"/>
    <row r="2810" s="2" customFormat="1" x14ac:dyDescent="0.2"/>
    <row r="2811" s="2" customFormat="1" x14ac:dyDescent="0.2"/>
    <row r="2812" s="2" customFormat="1" x14ac:dyDescent="0.2"/>
    <row r="2813" s="2" customFormat="1" x14ac:dyDescent="0.2"/>
    <row r="2814" s="2" customFormat="1" x14ac:dyDescent="0.2"/>
    <row r="2815" s="2" customFormat="1" x14ac:dyDescent="0.2"/>
    <row r="2816" s="2" customFormat="1" x14ac:dyDescent="0.2"/>
    <row r="2817" s="2" customFormat="1" x14ac:dyDescent="0.2"/>
    <row r="2818" s="2" customFormat="1" x14ac:dyDescent="0.2"/>
    <row r="2819" s="2" customFormat="1" x14ac:dyDescent="0.2"/>
    <row r="2820" s="2" customFormat="1" x14ac:dyDescent="0.2"/>
    <row r="2821" s="2" customFormat="1" x14ac:dyDescent="0.2"/>
    <row r="2822" s="2" customFormat="1" x14ac:dyDescent="0.2"/>
    <row r="2823" s="2" customFormat="1" x14ac:dyDescent="0.2"/>
    <row r="2824" s="2" customFormat="1" x14ac:dyDescent="0.2"/>
    <row r="2825" s="2" customFormat="1" x14ac:dyDescent="0.2"/>
    <row r="2826" s="2" customFormat="1" x14ac:dyDescent="0.2"/>
    <row r="2827" s="2" customFormat="1" x14ac:dyDescent="0.2"/>
    <row r="2828" s="2" customFormat="1" x14ac:dyDescent="0.2"/>
    <row r="2829" s="2" customFormat="1" x14ac:dyDescent="0.2"/>
    <row r="2830" s="2" customFormat="1" x14ac:dyDescent="0.2"/>
    <row r="2831" s="2" customFormat="1" x14ac:dyDescent="0.2"/>
    <row r="2832" s="2" customFormat="1" x14ac:dyDescent="0.2"/>
    <row r="2833" s="2" customFormat="1" x14ac:dyDescent="0.2"/>
    <row r="2834" s="2" customFormat="1" x14ac:dyDescent="0.2"/>
    <row r="2835" s="2" customFormat="1" x14ac:dyDescent="0.2"/>
    <row r="2836" s="2" customFormat="1" x14ac:dyDescent="0.2"/>
    <row r="2837" s="2" customFormat="1" x14ac:dyDescent="0.2"/>
    <row r="2838" s="2" customFormat="1" x14ac:dyDescent="0.2"/>
    <row r="2839" s="2" customFormat="1" x14ac:dyDescent="0.2"/>
    <row r="2840" s="2" customFormat="1" x14ac:dyDescent="0.2"/>
    <row r="2841" s="2" customFormat="1" x14ac:dyDescent="0.2"/>
    <row r="2842" s="2" customFormat="1" x14ac:dyDescent="0.2"/>
    <row r="2843" s="2" customFormat="1" x14ac:dyDescent="0.2"/>
    <row r="2844" s="2" customFormat="1" x14ac:dyDescent="0.2"/>
    <row r="2845" s="2" customFormat="1" x14ac:dyDescent="0.2"/>
    <row r="2846" s="2" customFormat="1" x14ac:dyDescent="0.2"/>
    <row r="2847" s="2" customFormat="1" x14ac:dyDescent="0.2"/>
    <row r="2848" s="2" customFormat="1" x14ac:dyDescent="0.2"/>
    <row r="2849" s="2" customFormat="1" x14ac:dyDescent="0.2"/>
    <row r="2850" s="2" customFormat="1" x14ac:dyDescent="0.2"/>
    <row r="2851" s="2" customFormat="1" x14ac:dyDescent="0.2"/>
    <row r="2852" s="2" customFormat="1" x14ac:dyDescent="0.2"/>
    <row r="2853" s="2" customFormat="1" x14ac:dyDescent="0.2"/>
    <row r="2854" s="2" customFormat="1" x14ac:dyDescent="0.2"/>
    <row r="2855" s="2" customFormat="1" x14ac:dyDescent="0.2"/>
    <row r="2856" s="2" customFormat="1" x14ac:dyDescent="0.2"/>
    <row r="2857" s="2" customFormat="1" x14ac:dyDescent="0.2"/>
    <row r="2858" s="2" customFormat="1" x14ac:dyDescent="0.2"/>
    <row r="2859" s="2" customFormat="1" x14ac:dyDescent="0.2"/>
    <row r="2860" s="2" customFormat="1" x14ac:dyDescent="0.2"/>
    <row r="2861" s="2" customFormat="1" x14ac:dyDescent="0.2"/>
    <row r="2862" s="2" customFormat="1" x14ac:dyDescent="0.2"/>
    <row r="2863" s="2" customFormat="1" x14ac:dyDescent="0.2"/>
    <row r="2864" s="2" customFormat="1" x14ac:dyDescent="0.2"/>
    <row r="2865" spans="3:6" s="2" customFormat="1" x14ac:dyDescent="0.2"/>
    <row r="2866" spans="3:6" s="2" customFormat="1" x14ac:dyDescent="0.2"/>
    <row r="2867" spans="3:6" s="2" customFormat="1" x14ac:dyDescent="0.2"/>
    <row r="2868" spans="3:6" s="2" customFormat="1" x14ac:dyDescent="0.2"/>
    <row r="2869" spans="3:6" s="2" customFormat="1" x14ac:dyDescent="0.2"/>
    <row r="2870" spans="3:6" s="2" customFormat="1" x14ac:dyDescent="0.2"/>
    <row r="2871" spans="3:6" s="2" customFormat="1" x14ac:dyDescent="0.2">
      <c r="C2871" s="1"/>
      <c r="D2871" s="1"/>
      <c r="E2871" s="1"/>
      <c r="F2871" s="1"/>
    </row>
    <row r="2872" spans="3:6" s="2" customFormat="1" x14ac:dyDescent="0.2">
      <c r="C2872" s="1"/>
      <c r="D2872" s="1"/>
      <c r="E2872" s="1"/>
      <c r="F2872" s="1"/>
    </row>
    <row r="2873" spans="3:6" s="2" customFormat="1" x14ac:dyDescent="0.2">
      <c r="C2873" s="1"/>
      <c r="D2873" s="1"/>
      <c r="E2873" s="1"/>
      <c r="F2873" s="1"/>
    </row>
    <row r="2874" spans="3:6" s="2" customFormat="1" x14ac:dyDescent="0.2">
      <c r="C2874" s="1"/>
      <c r="D2874" s="1"/>
      <c r="E2874" s="1"/>
      <c r="F2874" s="1"/>
    </row>
    <row r="2875" spans="3:6" s="2" customFormat="1" x14ac:dyDescent="0.2">
      <c r="C2875" s="1"/>
      <c r="D2875" s="1"/>
      <c r="E2875" s="1"/>
      <c r="F2875" s="1"/>
    </row>
    <row r="2876" spans="3:6" s="2" customFormat="1" x14ac:dyDescent="0.2">
      <c r="C2876" s="1"/>
      <c r="D2876" s="1"/>
      <c r="E2876" s="1"/>
      <c r="F2876" s="1"/>
    </row>
    <row r="2877" spans="3:6" s="2" customFormat="1" x14ac:dyDescent="0.2">
      <c r="C2877" s="1"/>
      <c r="D2877" s="1"/>
      <c r="E2877" s="1"/>
      <c r="F2877" s="1"/>
    </row>
    <row r="2878" spans="3:6" s="2" customFormat="1" x14ac:dyDescent="0.2">
      <c r="C2878" s="1"/>
      <c r="D2878" s="1"/>
      <c r="E2878" s="1"/>
      <c r="F2878" s="1"/>
    </row>
    <row r="2879" spans="3:6" s="2" customFormat="1" x14ac:dyDescent="0.2">
      <c r="C2879" s="1"/>
      <c r="D2879" s="1"/>
      <c r="E2879" s="1"/>
      <c r="F2879" s="1"/>
    </row>
    <row r="2880" spans="3:6" s="2" customFormat="1" x14ac:dyDescent="0.2">
      <c r="C2880" s="1"/>
      <c r="D2880" s="1"/>
      <c r="E2880" s="1"/>
      <c r="F2880" s="1"/>
    </row>
    <row r="2881" spans="1:16" s="2" customFormat="1" x14ac:dyDescent="0.2">
      <c r="C2881" s="1"/>
      <c r="D2881" s="1"/>
      <c r="E2881" s="1"/>
      <c r="F2881" s="1"/>
    </row>
    <row r="2882" spans="1:16" s="2" customFormat="1" x14ac:dyDescent="0.2">
      <c r="C2882" s="1"/>
      <c r="D2882" s="1"/>
      <c r="E2882" s="1"/>
      <c r="F2882" s="1"/>
    </row>
    <row r="2883" spans="1:16" s="2" customFormat="1" x14ac:dyDescent="0.2">
      <c r="A2883" s="1"/>
      <c r="B2883" s="1"/>
      <c r="C2883" s="1"/>
      <c r="D2883" s="1"/>
      <c r="E2883" s="1"/>
      <c r="F2883" s="1"/>
    </row>
    <row r="2884" spans="1:16" s="2" customFormat="1" x14ac:dyDescent="0.2">
      <c r="A2884" s="1"/>
      <c r="B2884" s="1"/>
      <c r="C2884" s="1"/>
      <c r="D2884" s="1"/>
      <c r="E2884" s="1"/>
      <c r="F2884" s="1"/>
    </row>
    <row r="2885" spans="1:16" s="2" customFormat="1" x14ac:dyDescent="0.2">
      <c r="A2885" s="1"/>
      <c r="B2885" s="1"/>
      <c r="C2885" s="1"/>
      <c r="D2885" s="1"/>
      <c r="E2885" s="1"/>
      <c r="F2885" s="1"/>
    </row>
    <row r="2886" spans="1:16" s="2" customFormat="1" x14ac:dyDescent="0.2">
      <c r="A2886" s="1"/>
      <c r="B2886" s="1"/>
      <c r="C2886" s="1"/>
      <c r="D2886" s="1"/>
      <c r="E2886" s="1"/>
      <c r="F2886" s="1"/>
      <c r="H2886" s="1"/>
    </row>
    <row r="2887" spans="1:16" s="2" customFormat="1" x14ac:dyDescent="0.2">
      <c r="A2887" s="1"/>
      <c r="B2887" s="1"/>
      <c r="C2887" s="1"/>
      <c r="D2887" s="1"/>
      <c r="E2887" s="1"/>
      <c r="F2887" s="1"/>
      <c r="H2887" s="1"/>
      <c r="I2887" s="1"/>
      <c r="J2887" s="1"/>
      <c r="O2887" s="1"/>
      <c r="P2887" s="1"/>
    </row>
    <row r="2888" spans="1:16" x14ac:dyDescent="0.2">
      <c r="G2888" s="2"/>
      <c r="K2888" s="2"/>
      <c r="L2888" s="2"/>
    </row>
    <row r="2889" spans="1:16" x14ac:dyDescent="0.2">
      <c r="K2889" s="2"/>
      <c r="L2889" s="2"/>
    </row>
    <row r="2890" spans="1:16" x14ac:dyDescent="0.2">
      <c r="K2890" s="2"/>
      <c r="L2890" s="2"/>
    </row>
    <row r="2891" spans="1:16" x14ac:dyDescent="0.2">
      <c r="L2891" s="2"/>
    </row>
    <row r="2892" spans="1:16" x14ac:dyDescent="0.2">
      <c r="L2892" s="2"/>
    </row>
    <row r="2893" spans="1:16" x14ac:dyDescent="0.2">
      <c r="L2893" s="2"/>
    </row>
  </sheetData>
  <mergeCells count="84">
    <mergeCell ref="K39:L39"/>
    <mergeCell ref="B39:C39"/>
    <mergeCell ref="E54:G54"/>
    <mergeCell ref="I19:J19"/>
    <mergeCell ref="B27:C27"/>
    <mergeCell ref="E27:F27"/>
    <mergeCell ref="E26:H26"/>
    <mergeCell ref="E35:F35"/>
    <mergeCell ref="G35:H35"/>
    <mergeCell ref="B54:D54"/>
    <mergeCell ref="I27:J27"/>
    <mergeCell ref="I35:J35"/>
    <mergeCell ref="E38:G38"/>
    <mergeCell ref="B36:C36"/>
    <mergeCell ref="B34:D34"/>
    <mergeCell ref="B35:D35"/>
    <mergeCell ref="N45:P45"/>
    <mergeCell ref="N49:P49"/>
    <mergeCell ref="N41:P41"/>
    <mergeCell ref="N38:P38"/>
    <mergeCell ref="N37:P37"/>
    <mergeCell ref="B65:P65"/>
    <mergeCell ref="N53:P53"/>
    <mergeCell ref="B64:P64"/>
    <mergeCell ref="N61:P61"/>
    <mergeCell ref="H38:J38"/>
    <mergeCell ref="K62:M62"/>
    <mergeCell ref="B56:P56"/>
    <mergeCell ref="N44:P44"/>
    <mergeCell ref="N39:P39"/>
    <mergeCell ref="B48:M48"/>
    <mergeCell ref="N48:P48"/>
    <mergeCell ref="K54:M54"/>
    <mergeCell ref="H62:J62"/>
    <mergeCell ref="E62:G62"/>
    <mergeCell ref="B62:D62"/>
    <mergeCell ref="H54:J54"/>
    <mergeCell ref="K36:L36"/>
    <mergeCell ref="B13:D13"/>
    <mergeCell ref="E13:G13"/>
    <mergeCell ref="B17:D17"/>
    <mergeCell ref="B21:D21"/>
    <mergeCell ref="B18:D18"/>
    <mergeCell ref="E21:G21"/>
    <mergeCell ref="B19:C19"/>
    <mergeCell ref="I13:K13"/>
    <mergeCell ref="I21:K21"/>
    <mergeCell ref="I18:L18"/>
    <mergeCell ref="B20:P20"/>
    <mergeCell ref="E18:H18"/>
    <mergeCell ref="N34:P34"/>
    <mergeCell ref="B26:D26"/>
    <mergeCell ref="B25:D25"/>
    <mergeCell ref="B3:D3"/>
    <mergeCell ref="G3:J3"/>
    <mergeCell ref="M3:P3"/>
    <mergeCell ref="B5:D5"/>
    <mergeCell ref="M5:P5"/>
    <mergeCell ref="O10:P10"/>
    <mergeCell ref="M21:O21"/>
    <mergeCell ref="B7:G7"/>
    <mergeCell ref="F8:G8"/>
    <mergeCell ref="K8:L8"/>
    <mergeCell ref="B10:F10"/>
    <mergeCell ref="H10:N10"/>
    <mergeCell ref="M13:O13"/>
    <mergeCell ref="M18:P18"/>
    <mergeCell ref="E19:F19"/>
    <mergeCell ref="C57:C58"/>
    <mergeCell ref="B6:E6"/>
    <mergeCell ref="J6:L6"/>
    <mergeCell ref="B37:M37"/>
    <mergeCell ref="B38:D38"/>
    <mergeCell ref="K38:M38"/>
    <mergeCell ref="I26:L26"/>
    <mergeCell ref="M26:P26"/>
    <mergeCell ref="M19:N19"/>
    <mergeCell ref="E28:J28"/>
    <mergeCell ref="M27:N27"/>
    <mergeCell ref="B29:D29"/>
    <mergeCell ref="K28:P28"/>
    <mergeCell ref="B12:P12"/>
    <mergeCell ref="M6:P6"/>
    <mergeCell ref="O8:P8"/>
  </mergeCells>
  <phoneticPr fontId="2" type="noConversion"/>
  <hyperlinks>
    <hyperlink ref="M3" r:id="rId1" xr:uid="{1A76A2F2-98E1-4F20-BC60-EB3E8E33F9D4}"/>
    <hyperlink ref="M5" r:id="rId2" xr:uid="{CD5DE298-8009-411A-ADD6-F1CEBE2F85B2}"/>
  </hyperlinks>
  <pageMargins left="0.16" right="0.21" top="0.17" bottom="0.16" header="0.17" footer="0.16"/>
  <pageSetup paperSize="9" scale="52" orientation="portrait" r:id="rId3"/>
  <headerFooter alignWithMargins="0"/>
  <colBreaks count="1" manualBreakCount="1">
    <brk id="13" max="1048575"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pageSetUpPr fitToPage="1"/>
  </sheetPr>
  <dimension ref="B3:V73"/>
  <sheetViews>
    <sheetView zoomScale="50" zoomScaleNormal="50" zoomScalePageLayoutView="53" workbookViewId="0">
      <selection activeCell="F5" sqref="F5"/>
    </sheetView>
  </sheetViews>
  <sheetFormatPr defaultColWidth="9.140625" defaultRowHeight="12.75" x14ac:dyDescent="0.2"/>
  <cols>
    <col min="1" max="1" width="2.85546875" style="488" customWidth="1"/>
    <col min="2" max="2" width="12.140625" style="488" customWidth="1"/>
    <col min="3" max="3" width="18" style="488" customWidth="1"/>
    <col min="4" max="4" width="13.5703125" style="488" customWidth="1"/>
    <col min="5" max="5" width="12.140625" style="488" customWidth="1"/>
    <col min="6" max="6" width="17.85546875" style="488" customWidth="1"/>
    <col min="7" max="7" width="13.5703125" style="488" customWidth="1"/>
    <col min="8" max="8" width="12.140625" style="488" customWidth="1"/>
    <col min="9" max="9" width="17.85546875" style="488" customWidth="1"/>
    <col min="10" max="10" width="13.7109375" style="488" customWidth="1"/>
    <col min="11" max="11" width="12.140625" style="488" customWidth="1"/>
    <col min="12" max="12" width="17.85546875" style="488" customWidth="1"/>
    <col min="13" max="13" width="13.5703125" style="488" customWidth="1"/>
    <col min="14" max="14" width="12.140625" style="488" customWidth="1"/>
    <col min="15" max="15" width="15.140625" style="488" customWidth="1"/>
    <col min="16" max="16" width="18" style="488" customWidth="1"/>
    <col min="17" max="17" width="3.5703125" style="488" customWidth="1"/>
    <col min="18" max="22" width="12.140625" style="488" customWidth="1"/>
    <col min="23" max="16384" width="9.140625" style="488"/>
  </cols>
  <sheetData>
    <row r="3" spans="2:22" ht="24" customHeight="1" x14ac:dyDescent="0.35">
      <c r="B3" s="799"/>
      <c r="C3" s="800"/>
      <c r="D3" s="800"/>
      <c r="E3" s="77"/>
      <c r="F3" s="78"/>
      <c r="G3" s="801"/>
      <c r="H3" s="801"/>
      <c r="I3" s="801"/>
      <c r="J3" s="801"/>
      <c r="K3" s="79"/>
      <c r="L3" s="80"/>
      <c r="M3" s="1046" t="s">
        <v>604</v>
      </c>
      <c r="N3" s="1047"/>
      <c r="O3" s="1047"/>
      <c r="P3" s="1048"/>
    </row>
    <row r="4" spans="2:22" ht="27.75" customHeight="1" x14ac:dyDescent="0.3">
      <c r="B4" s="81"/>
      <c r="C4" s="474"/>
      <c r="D4" s="474"/>
      <c r="F4" s="489"/>
      <c r="G4" s="802"/>
      <c r="H4" s="802"/>
      <c r="I4" s="802"/>
      <c r="J4" s="802"/>
      <c r="K4" s="802"/>
      <c r="L4" s="802"/>
      <c r="M4" s="158"/>
      <c r="N4" s="158"/>
      <c r="O4" s="158"/>
      <c r="P4" s="82" t="s">
        <v>602</v>
      </c>
    </row>
    <row r="5" spans="2:22" ht="21.75" customHeight="1" x14ac:dyDescent="0.3">
      <c r="B5" s="803"/>
      <c r="C5" s="804"/>
      <c r="D5" s="804"/>
      <c r="E5" s="43"/>
      <c r="F5" s="22"/>
      <c r="G5" s="7"/>
      <c r="H5" s="19"/>
      <c r="I5" s="3"/>
      <c r="J5" s="490"/>
      <c r="K5" s="3"/>
      <c r="L5" s="3"/>
      <c r="M5" s="1043" t="s">
        <v>603</v>
      </c>
      <c r="N5" s="1044"/>
      <c r="O5" s="1044"/>
      <c r="P5" s="1045"/>
    </row>
    <row r="6" spans="2:22" ht="26.25" customHeight="1" x14ac:dyDescent="0.35">
      <c r="B6" s="811"/>
      <c r="C6" s="812"/>
      <c r="D6" s="812"/>
      <c r="E6" s="812"/>
      <c r="F6" s="44"/>
      <c r="G6" s="26"/>
      <c r="H6" s="27"/>
      <c r="I6" s="83"/>
      <c r="J6" s="815"/>
      <c r="K6" s="816"/>
      <c r="L6" s="816"/>
      <c r="M6" s="835"/>
      <c r="N6" s="835"/>
      <c r="O6" s="835"/>
      <c r="P6" s="836"/>
    </row>
    <row r="7" spans="2:22" ht="24.75" customHeight="1" x14ac:dyDescent="0.25">
      <c r="B7" s="817" t="s">
        <v>352</v>
      </c>
      <c r="C7" s="818"/>
      <c r="D7" s="818"/>
      <c r="E7" s="818"/>
      <c r="F7" s="818"/>
      <c r="G7" s="818"/>
      <c r="H7" s="84"/>
      <c r="I7" s="28"/>
      <c r="J7" s="472"/>
      <c r="K7" s="85"/>
      <c r="L7" s="886" t="s">
        <v>593</v>
      </c>
      <c r="M7" s="886"/>
      <c r="N7" s="886"/>
      <c r="O7" s="886"/>
      <c r="P7" s="518"/>
    </row>
    <row r="8" spans="2:22" ht="17.25" customHeight="1" x14ac:dyDescent="0.3">
      <c r="B8" s="470"/>
      <c r="C8" s="471"/>
      <c r="D8" s="473"/>
      <c r="E8" s="471"/>
      <c r="F8" s="819"/>
      <c r="G8" s="819"/>
      <c r="H8" s="27"/>
      <c r="I8" s="471"/>
      <c r="J8" s="472"/>
      <c r="K8" s="520"/>
      <c r="L8" s="886"/>
      <c r="M8" s="886"/>
      <c r="N8" s="886"/>
      <c r="O8" s="886"/>
      <c r="P8" s="519">
        <v>43410</v>
      </c>
    </row>
    <row r="9" spans="2:22" ht="2.25" customHeight="1" x14ac:dyDescent="0.35">
      <c r="B9" s="89"/>
      <c r="C9" s="90"/>
      <c r="D9" s="90"/>
      <c r="E9" s="90"/>
      <c r="F9" s="91"/>
      <c r="G9" s="90"/>
      <c r="H9" s="90"/>
      <c r="I9" s="90"/>
      <c r="J9" s="90"/>
      <c r="K9" s="91"/>
      <c r="L9" s="90"/>
      <c r="M9" s="90"/>
      <c r="N9" s="90"/>
      <c r="O9" s="90"/>
      <c r="P9" s="92"/>
    </row>
    <row r="10" spans="2:22" ht="31.5" customHeight="1" thickBot="1" x14ac:dyDescent="0.4">
      <c r="B10" s="808" t="s">
        <v>165</v>
      </c>
      <c r="C10" s="809"/>
      <c r="D10" s="809"/>
      <c r="E10" s="809"/>
      <c r="F10" s="809"/>
      <c r="G10" s="93">
        <f>Скидка!C3/100</f>
        <v>0.25</v>
      </c>
      <c r="H10" s="810" t="s">
        <v>351</v>
      </c>
      <c r="I10" s="810"/>
      <c r="J10" s="810"/>
      <c r="K10" s="810"/>
      <c r="L10" s="810"/>
      <c r="M10" s="810"/>
      <c r="N10" s="810"/>
      <c r="O10" s="487"/>
      <c r="P10" s="95" t="s">
        <v>363</v>
      </c>
    </row>
    <row r="11" spans="2:22" ht="4.5" customHeight="1" thickTop="1" thickBot="1" x14ac:dyDescent="0.4">
      <c r="B11" s="96"/>
      <c r="C11" s="97"/>
      <c r="D11" s="97"/>
      <c r="E11" s="97"/>
      <c r="F11" s="97"/>
      <c r="G11" s="98"/>
      <c r="H11" s="99"/>
      <c r="I11" s="99"/>
      <c r="J11" s="99"/>
      <c r="K11" s="99"/>
      <c r="L11" s="99"/>
      <c r="M11" s="99"/>
      <c r="N11" s="99"/>
      <c r="O11" s="100"/>
      <c r="P11" s="101"/>
    </row>
    <row r="12" spans="2:22" ht="23.25" customHeight="1" thickTop="1" x14ac:dyDescent="0.35">
      <c r="B12" s="741" t="s">
        <v>520</v>
      </c>
      <c r="C12" s="742"/>
      <c r="D12" s="742"/>
      <c r="E12" s="742"/>
      <c r="F12" s="742"/>
      <c r="G12" s="742"/>
      <c r="H12" s="742"/>
      <c r="I12" s="742"/>
      <c r="J12" s="742"/>
      <c r="K12" s="742"/>
      <c r="L12" s="742"/>
      <c r="M12" s="742"/>
      <c r="N12" s="742"/>
      <c r="O12" s="742"/>
      <c r="P12" s="743"/>
    </row>
    <row r="13" spans="2:22" ht="23.25" customHeight="1" x14ac:dyDescent="0.35">
      <c r="B13" s="459"/>
      <c r="C13" s="405"/>
      <c r="D13" s="406"/>
      <c r="E13" s="500" t="s">
        <v>529</v>
      </c>
      <c r="F13" s="501"/>
      <c r="G13" s="501"/>
      <c r="H13" s="510" t="s">
        <v>570</v>
      </c>
      <c r="I13" s="500" t="s">
        <v>565</v>
      </c>
      <c r="J13" s="501"/>
      <c r="K13" s="501"/>
      <c r="L13" s="511" t="s">
        <v>570</v>
      </c>
      <c r="M13" s="500" t="s">
        <v>532</v>
      </c>
      <c r="N13" s="501"/>
      <c r="O13" s="502"/>
      <c r="P13" s="511" t="s">
        <v>570</v>
      </c>
      <c r="Q13" s="820"/>
      <c r="R13" s="821"/>
      <c r="S13" s="821"/>
      <c r="T13" s="820"/>
      <c r="U13" s="821"/>
      <c r="V13" s="821"/>
    </row>
    <row r="14" spans="2:22" ht="15.75" customHeight="1" x14ac:dyDescent="0.2">
      <c r="B14" s="343"/>
      <c r="C14" s="341"/>
      <c r="D14" s="357"/>
      <c r="E14" s="343"/>
      <c r="F14" s="341"/>
      <c r="G14" s="357"/>
      <c r="I14" s="495"/>
      <c r="J14" s="499"/>
      <c r="L14" s="303"/>
      <c r="M14" s="499"/>
      <c r="P14" s="121"/>
    </row>
    <row r="15" spans="2:22" ht="15.75" customHeight="1" x14ac:dyDescent="0.2">
      <c r="B15" s="343"/>
      <c r="C15" s="341"/>
      <c r="D15" s="341"/>
      <c r="E15" s="343"/>
      <c r="F15" s="341"/>
      <c r="G15" s="341"/>
      <c r="I15" s="495"/>
      <c r="J15" s="4"/>
      <c r="L15" s="303"/>
      <c r="M15" s="4"/>
      <c r="P15" s="103"/>
    </row>
    <row r="16" spans="2:22" ht="75.75" customHeight="1" x14ac:dyDescent="0.2">
      <c r="B16" s="343"/>
      <c r="C16" s="341"/>
      <c r="D16" s="341"/>
      <c r="E16" s="343"/>
      <c r="F16" s="341"/>
      <c r="G16" s="341"/>
      <c r="I16" s="496"/>
      <c r="J16" s="17"/>
      <c r="L16" s="304"/>
      <c r="M16" s="17"/>
      <c r="P16" s="103"/>
    </row>
    <row r="17" spans="2:22" s="36" customFormat="1" ht="18.75" customHeight="1" x14ac:dyDescent="0.25">
      <c r="B17" s="780"/>
      <c r="C17" s="777"/>
      <c r="D17" s="777"/>
      <c r="E17" s="464"/>
      <c r="F17" s="462"/>
      <c r="G17" s="462"/>
      <c r="H17" s="461"/>
      <c r="I17" s="460"/>
      <c r="J17" s="461"/>
      <c r="K17" s="461"/>
      <c r="L17" s="465"/>
      <c r="M17" s="461"/>
      <c r="N17" s="461"/>
      <c r="O17" s="461"/>
      <c r="P17" s="465"/>
      <c r="Q17" s="461"/>
      <c r="R17" s="461"/>
      <c r="S17" s="461"/>
      <c r="T17" s="775"/>
      <c r="U17" s="775"/>
      <c r="V17" s="775"/>
    </row>
    <row r="18" spans="2:22" ht="26.25" customHeight="1" x14ac:dyDescent="0.25">
      <c r="B18" s="822"/>
      <c r="C18" s="823"/>
      <c r="D18" s="823"/>
      <c r="E18" s="466"/>
      <c r="F18" s="467"/>
      <c r="G18" s="467"/>
      <c r="H18" s="463"/>
      <c r="I18" s="468"/>
      <c r="J18" s="463"/>
      <c r="K18" s="463"/>
      <c r="L18" s="469"/>
      <c r="M18" s="463"/>
      <c r="N18" s="463"/>
      <c r="O18" s="463"/>
      <c r="P18" s="469"/>
      <c r="Q18" s="463"/>
      <c r="R18" s="463"/>
      <c r="S18" s="463"/>
      <c r="T18" s="748"/>
      <c r="U18" s="748"/>
      <c r="V18" s="748"/>
    </row>
    <row r="19" spans="2:22" s="7" customFormat="1" ht="18.75" customHeight="1" x14ac:dyDescent="0.3">
      <c r="B19" s="493" t="s">
        <v>521</v>
      </c>
      <c r="C19" s="494" t="s">
        <v>522</v>
      </c>
      <c r="D19" s="182">
        <f>((Скидка!AR19*(100-Скидка!$C$3))*Скидка!$D$4)/100</f>
        <v>4830.6375000000007</v>
      </c>
      <c r="E19" s="380"/>
      <c r="F19" s="363"/>
      <c r="G19" s="182"/>
      <c r="H19" s="491"/>
      <c r="I19" s="497"/>
      <c r="J19" s="182"/>
      <c r="K19" s="491"/>
      <c r="L19" s="498"/>
      <c r="M19" s="182"/>
      <c r="N19" s="491"/>
      <c r="O19" s="39"/>
      <c r="P19" s="115"/>
      <c r="R19" s="39"/>
      <c r="S19" s="39"/>
      <c r="U19" s="39"/>
      <c r="V19" s="39"/>
    </row>
    <row r="20" spans="2:22" s="7" customFormat="1" ht="18.75" customHeight="1" x14ac:dyDescent="0.3">
      <c r="B20" s="493" t="s">
        <v>523</v>
      </c>
      <c r="C20" s="494" t="s">
        <v>526</v>
      </c>
      <c r="D20" s="182">
        <f>((Скидка!AR20*(100-Скидка!$C$3))*Скидка!$D$4)/100</f>
        <v>5336.8874999999998</v>
      </c>
      <c r="E20" s="380"/>
      <c r="F20" s="363"/>
      <c r="G20" s="182"/>
      <c r="H20" s="491"/>
      <c r="I20" s="497"/>
      <c r="J20" s="182"/>
      <c r="K20" s="491"/>
      <c r="L20" s="498"/>
      <c r="M20" s="182"/>
      <c r="N20" s="491"/>
      <c r="O20" s="39"/>
      <c r="P20" s="115"/>
      <c r="R20" s="39"/>
      <c r="S20" s="39"/>
      <c r="U20" s="39"/>
      <c r="V20" s="39"/>
    </row>
    <row r="21" spans="2:22" s="7" customFormat="1" ht="18.75" customHeight="1" x14ac:dyDescent="0.3">
      <c r="B21" s="493" t="s">
        <v>524</v>
      </c>
      <c r="C21" s="494" t="s">
        <v>527</v>
      </c>
      <c r="D21" s="182">
        <f>((Скидка!AR21*(100-Скидка!$C$3))*Скидка!$D$4)/100</f>
        <v>5737.8374999999996</v>
      </c>
      <c r="E21" s="380"/>
      <c r="F21" s="363"/>
      <c r="G21" s="182"/>
      <c r="H21" s="491"/>
      <c r="I21" s="497"/>
      <c r="J21" s="182"/>
      <c r="K21" s="491"/>
      <c r="L21" s="498"/>
      <c r="M21" s="182"/>
      <c r="N21" s="491"/>
      <c r="O21" s="39"/>
      <c r="P21" s="115"/>
      <c r="R21" s="39"/>
      <c r="S21" s="39"/>
      <c r="U21" s="39"/>
      <c r="V21" s="39"/>
    </row>
    <row r="22" spans="2:22" s="7" customFormat="1" ht="18.75" customHeight="1" thickBot="1" x14ac:dyDescent="0.35">
      <c r="B22" s="493" t="s">
        <v>525</v>
      </c>
      <c r="C22" s="494" t="s">
        <v>528</v>
      </c>
      <c r="D22" s="182">
        <f>((Скидка!AR22*(100-Скидка!$C$3))*Скидка!$D$4)/100</f>
        <v>6156</v>
      </c>
      <c r="E22" s="122" t="s">
        <v>530</v>
      </c>
      <c r="F22" s="348"/>
      <c r="G22" s="398"/>
      <c r="H22" s="182">
        <f>((Скидка!AV22*(100-Скидка!$C$3))*Скидка!$D$4)/100</f>
        <v>6682.5</v>
      </c>
      <c r="I22" s="122" t="s">
        <v>533</v>
      </c>
      <c r="J22" s="398"/>
      <c r="K22" s="492"/>
      <c r="L22" s="182">
        <f>((Скидка!AZ22*(100-Скидка!$C$3))*Скидка!$D$4)/100</f>
        <v>7308.2250000000004</v>
      </c>
      <c r="M22" s="122" t="s">
        <v>534</v>
      </c>
      <c r="N22" s="492"/>
      <c r="O22" s="104"/>
      <c r="P22" s="115">
        <f>((Скидка!BD22*(100-Скидка!$C$3))*Скидка!$D$4)/100</f>
        <v>7952.1750000000002</v>
      </c>
      <c r="R22" s="39"/>
      <c r="S22" s="39"/>
      <c r="U22" s="39"/>
      <c r="V22" s="39"/>
    </row>
    <row r="23" spans="2:22" ht="22.5" customHeight="1" thickTop="1" x14ac:dyDescent="0.35">
      <c r="B23" s="741" t="s">
        <v>520</v>
      </c>
      <c r="C23" s="742"/>
      <c r="D23" s="742"/>
      <c r="E23" s="742"/>
      <c r="F23" s="742"/>
      <c r="G23" s="742"/>
      <c r="H23" s="742"/>
      <c r="I23" s="742"/>
      <c r="J23" s="742"/>
      <c r="K23" s="742"/>
      <c r="L23" s="742"/>
      <c r="M23" s="742"/>
      <c r="N23" s="742"/>
      <c r="O23" s="742"/>
      <c r="P23" s="743"/>
      <c r="R23" s="29"/>
      <c r="S23" s="29"/>
      <c r="U23" s="29"/>
      <c r="V23" s="29"/>
    </row>
    <row r="24" spans="2:22" ht="21.75" customHeight="1" x14ac:dyDescent="0.35">
      <c r="B24" s="887" t="s">
        <v>559</v>
      </c>
      <c r="C24" s="888"/>
      <c r="D24" s="889"/>
      <c r="E24" s="887" t="s">
        <v>535</v>
      </c>
      <c r="F24" s="888"/>
      <c r="G24" s="889"/>
      <c r="H24" s="890" t="s">
        <v>536</v>
      </c>
      <c r="I24" s="891"/>
      <c r="J24" s="892"/>
      <c r="K24" s="890" t="s">
        <v>538</v>
      </c>
      <c r="L24" s="891"/>
      <c r="M24" s="892"/>
      <c r="N24" s="890" t="s">
        <v>537</v>
      </c>
      <c r="O24" s="891"/>
      <c r="P24" s="892"/>
    </row>
    <row r="25" spans="2:22" ht="15.75" customHeight="1" x14ac:dyDescent="0.4">
      <c r="B25" s="102"/>
      <c r="E25" s="102"/>
      <c r="G25" s="103"/>
      <c r="H25" s="341"/>
      <c r="I25" s="341"/>
      <c r="J25" s="342"/>
      <c r="K25" s="358"/>
      <c r="L25" s="475"/>
      <c r="M25" s="359"/>
      <c r="N25" s="360"/>
      <c r="O25" s="360"/>
      <c r="P25" s="359"/>
    </row>
    <row r="26" spans="2:22" ht="15.75" customHeight="1" x14ac:dyDescent="0.4">
      <c r="B26" s="102"/>
      <c r="E26" s="102"/>
      <c r="G26" s="103"/>
      <c r="H26" s="341"/>
      <c r="I26" s="341"/>
      <c r="J26" s="361"/>
      <c r="K26" s="343"/>
      <c r="L26" s="341"/>
      <c r="M26" s="344"/>
      <c r="N26" s="362"/>
      <c r="O26" s="363"/>
      <c r="P26" s="364"/>
    </row>
    <row r="27" spans="2:22" ht="84.75" customHeight="1" x14ac:dyDescent="0.2">
      <c r="B27" s="102"/>
      <c r="D27" s="54"/>
      <c r="E27" s="102"/>
      <c r="G27" s="109"/>
      <c r="H27" s="341"/>
      <c r="I27" s="341"/>
      <c r="J27" s="365"/>
      <c r="K27" s="343"/>
      <c r="L27" s="341"/>
      <c r="M27" s="366"/>
      <c r="N27" s="341"/>
      <c r="O27" s="341"/>
      <c r="P27" s="366"/>
    </row>
    <row r="28" spans="2:22" s="36" customFormat="1" ht="18.75" customHeight="1" x14ac:dyDescent="0.25">
      <c r="B28" s="774"/>
      <c r="C28" s="775"/>
      <c r="D28" s="775"/>
      <c r="E28" s="774"/>
      <c r="F28" s="775"/>
      <c r="G28" s="776"/>
      <c r="H28" s="777"/>
      <c r="I28" s="777"/>
      <c r="J28" s="777"/>
      <c r="K28" s="780"/>
      <c r="L28" s="777"/>
      <c r="M28" s="794"/>
      <c r="N28" s="777"/>
      <c r="O28" s="777"/>
      <c r="P28" s="794"/>
    </row>
    <row r="29" spans="2:22" ht="36" customHeight="1" x14ac:dyDescent="0.2">
      <c r="B29" s="468"/>
      <c r="C29" s="463"/>
      <c r="D29" s="463"/>
      <c r="E29" s="747"/>
      <c r="F29" s="748"/>
      <c r="G29" s="749"/>
      <c r="H29" s="750"/>
      <c r="I29" s="750"/>
      <c r="J29" s="750"/>
      <c r="K29" s="795"/>
      <c r="L29" s="750"/>
      <c r="M29" s="781"/>
      <c r="N29" s="750"/>
      <c r="O29" s="750"/>
      <c r="P29" s="781"/>
    </row>
    <row r="30" spans="2:22" s="7" customFormat="1" ht="19.5" customHeight="1" thickBot="1" x14ac:dyDescent="0.35">
      <c r="B30" s="125" t="s">
        <v>120</v>
      </c>
      <c r="C30" s="104"/>
      <c r="D30" s="182">
        <f>((Скидка!AR30*(100-Скидка!$C$3))*Скидка!$D$4)/100</f>
        <v>7117.875</v>
      </c>
      <c r="E30" s="125" t="s">
        <v>164</v>
      </c>
      <c r="F30" s="104"/>
      <c r="G30" s="182">
        <f>((Скидка!AU30*(100-Скидка!$C$3))*Скидка!$D$4)/100</f>
        <v>6578.2124999999996</v>
      </c>
      <c r="H30" s="367" t="s">
        <v>121</v>
      </c>
      <c r="I30" s="348"/>
      <c r="J30" s="182">
        <f>((Скидка!AX30*(100-Скидка!$C$3))*Скидка!$D$4)/100</f>
        <v>5848.2</v>
      </c>
      <c r="K30" s="367" t="s">
        <v>122</v>
      </c>
      <c r="L30" s="348"/>
      <c r="M30" s="182">
        <f>((Скидка!BA30*(100-Скидка!$C$3))*Скидка!$D$4)/100</f>
        <v>6335.2124999999996</v>
      </c>
      <c r="N30" s="367" t="s">
        <v>123</v>
      </c>
      <c r="O30" s="348"/>
      <c r="P30" s="115">
        <f>((Скидка!BD30*(100-Скидка!$C$3))*Скидка!$D$4)/100</f>
        <v>6839.4375</v>
      </c>
      <c r="R30" s="39"/>
      <c r="S30" s="39"/>
      <c r="U30" s="39"/>
      <c r="V30" s="39"/>
    </row>
    <row r="31" spans="2:22" ht="4.5" customHeight="1" thickTop="1" thickBot="1" x14ac:dyDescent="0.4">
      <c r="B31" s="96"/>
      <c r="C31" s="97"/>
      <c r="D31" s="97"/>
      <c r="E31" s="97"/>
      <c r="F31" s="97"/>
      <c r="G31" s="98"/>
      <c r="H31" s="99"/>
      <c r="I31" s="99"/>
      <c r="J31" s="99"/>
      <c r="K31" s="99"/>
      <c r="L31" s="99"/>
      <c r="M31" s="99"/>
      <c r="N31" s="99"/>
      <c r="O31" s="100"/>
      <c r="P31" s="101"/>
    </row>
    <row r="32" spans="2:22" ht="23.25" customHeight="1" thickTop="1" x14ac:dyDescent="0.35">
      <c r="B32" s="741" t="s">
        <v>539</v>
      </c>
      <c r="C32" s="742"/>
      <c r="D32" s="742"/>
      <c r="E32" s="742"/>
      <c r="F32" s="742"/>
      <c r="G32" s="742"/>
      <c r="H32" s="742"/>
      <c r="I32" s="742"/>
      <c r="J32" s="742"/>
      <c r="K32" s="742"/>
      <c r="L32" s="742"/>
      <c r="M32" s="742"/>
      <c r="N32" s="742"/>
      <c r="O32" s="742"/>
      <c r="P32" s="743"/>
    </row>
    <row r="33" spans="2:22" ht="23.25" customHeight="1" x14ac:dyDescent="0.35">
      <c r="B33" s="503"/>
      <c r="C33" s="504"/>
      <c r="D33" s="505"/>
      <c r="E33" s="500" t="s">
        <v>543</v>
      </c>
      <c r="F33" s="501"/>
      <c r="G33" s="501"/>
      <c r="H33" s="510" t="s">
        <v>570</v>
      </c>
      <c r="I33" s="500" t="s">
        <v>566</v>
      </c>
      <c r="J33" s="501"/>
      <c r="K33" s="501"/>
      <c r="L33" s="510" t="s">
        <v>570</v>
      </c>
      <c r="M33" s="500" t="s">
        <v>567</v>
      </c>
      <c r="N33" s="501"/>
      <c r="O33" s="502"/>
      <c r="P33" s="510" t="s">
        <v>570</v>
      </c>
      <c r="Q33" s="820"/>
      <c r="R33" s="821"/>
      <c r="S33" s="821"/>
      <c r="T33" s="820"/>
      <c r="U33" s="821"/>
      <c r="V33" s="821"/>
    </row>
    <row r="34" spans="2:22" ht="15.75" customHeight="1" x14ac:dyDescent="0.2">
      <c r="B34" s="343"/>
      <c r="C34" s="341"/>
      <c r="D34" s="357"/>
      <c r="E34" s="343"/>
      <c r="F34" s="341"/>
      <c r="G34" s="357"/>
      <c r="I34" s="495"/>
      <c r="J34" s="499"/>
      <c r="L34" s="303"/>
      <c r="M34" s="499"/>
      <c r="P34" s="121"/>
    </row>
    <row r="35" spans="2:22" ht="15.75" customHeight="1" x14ac:dyDescent="0.2">
      <c r="B35" s="343"/>
      <c r="C35" s="341"/>
      <c r="D35" s="341"/>
      <c r="E35" s="343"/>
      <c r="F35" s="341"/>
      <c r="G35" s="341"/>
      <c r="I35" s="495"/>
      <c r="J35" s="4"/>
      <c r="L35" s="303"/>
      <c r="M35" s="4"/>
      <c r="P35" s="103"/>
    </row>
    <row r="36" spans="2:22" ht="75.75" customHeight="1" x14ac:dyDescent="0.2">
      <c r="B36" s="343"/>
      <c r="C36" s="341"/>
      <c r="D36" s="341"/>
      <c r="E36" s="343"/>
      <c r="F36" s="341"/>
      <c r="G36" s="341"/>
      <c r="I36" s="496"/>
      <c r="J36" s="17"/>
      <c r="L36" s="304"/>
      <c r="M36" s="17"/>
      <c r="P36" s="103"/>
    </row>
    <row r="37" spans="2:22" s="36" customFormat="1" ht="18.75" customHeight="1" x14ac:dyDescent="0.25">
      <c r="B37" s="780"/>
      <c r="C37" s="777"/>
      <c r="D37" s="777"/>
      <c r="E37" s="464"/>
      <c r="F37" s="462"/>
      <c r="G37" s="462"/>
      <c r="H37" s="461"/>
      <c r="I37" s="460"/>
      <c r="J37" s="461"/>
      <c r="K37" s="461"/>
      <c r="L37" s="465"/>
      <c r="M37" s="461"/>
      <c r="N37" s="461"/>
      <c r="O37" s="461"/>
      <c r="P37" s="465"/>
      <c r="Q37" s="461"/>
      <c r="R37" s="461"/>
      <c r="S37" s="461"/>
      <c r="T37" s="775"/>
      <c r="U37" s="775"/>
      <c r="V37" s="775"/>
    </row>
    <row r="38" spans="2:22" ht="26.25" customHeight="1" x14ac:dyDescent="0.25">
      <c r="B38" s="822"/>
      <c r="C38" s="823"/>
      <c r="D38" s="823"/>
      <c r="E38" s="466"/>
      <c r="F38" s="467"/>
      <c r="G38" s="467"/>
      <c r="H38" s="463"/>
      <c r="I38" s="468"/>
      <c r="J38" s="463"/>
      <c r="K38" s="463"/>
      <c r="L38" s="469"/>
      <c r="M38" s="463"/>
      <c r="N38" s="463"/>
      <c r="O38" s="463"/>
      <c r="P38" s="469"/>
      <c r="Q38" s="463"/>
      <c r="R38" s="463"/>
      <c r="S38" s="463"/>
      <c r="T38" s="748"/>
      <c r="U38" s="748"/>
      <c r="V38" s="748"/>
    </row>
    <row r="39" spans="2:22" s="7" customFormat="1" ht="18.75" customHeight="1" x14ac:dyDescent="0.3">
      <c r="B39" s="493" t="s">
        <v>540</v>
      </c>
      <c r="C39" s="494" t="s">
        <v>526</v>
      </c>
      <c r="D39" s="182">
        <f>((Скидка!AR39*(100-Скидка!$C$3))*Скидка!$D$4)/100</f>
        <v>5628.4875000000002</v>
      </c>
      <c r="E39" s="380"/>
      <c r="F39" s="363"/>
      <c r="G39" s="182"/>
      <c r="H39" s="491"/>
      <c r="I39" s="497"/>
      <c r="J39" s="182"/>
      <c r="K39" s="491"/>
      <c r="L39" s="498"/>
      <c r="M39" s="182"/>
      <c r="N39" s="491"/>
      <c r="O39" s="39"/>
      <c r="P39" s="115"/>
      <c r="R39" s="39"/>
      <c r="S39" s="39"/>
      <c r="U39" s="39"/>
      <c r="V39" s="39"/>
    </row>
    <row r="40" spans="2:22" s="7" customFormat="1" ht="18.75" customHeight="1" x14ac:dyDescent="0.3">
      <c r="B40" s="493" t="s">
        <v>541</v>
      </c>
      <c r="C40" s="494" t="s">
        <v>527</v>
      </c>
      <c r="D40" s="182">
        <f>((Скидка!AR40*(100-Скидка!$C$3))*Скидка!$D$4)/100</f>
        <v>6051.7124999999996</v>
      </c>
      <c r="E40" s="380"/>
      <c r="F40" s="363"/>
      <c r="G40" s="182"/>
      <c r="H40" s="491"/>
      <c r="I40" s="497"/>
      <c r="J40" s="182"/>
      <c r="K40" s="491"/>
      <c r="L40" s="498"/>
      <c r="M40" s="182"/>
      <c r="N40" s="491"/>
      <c r="O40" s="39"/>
      <c r="P40" s="115"/>
      <c r="R40" s="39"/>
      <c r="S40" s="39"/>
      <c r="U40" s="39"/>
      <c r="V40" s="39"/>
    </row>
    <row r="41" spans="2:22" s="7" customFormat="1" ht="18.75" customHeight="1" thickBot="1" x14ac:dyDescent="0.35">
      <c r="B41" s="493" t="s">
        <v>542</v>
      </c>
      <c r="C41" s="494" t="s">
        <v>528</v>
      </c>
      <c r="D41" s="182">
        <f>((Скидка!AR41*(100-Скидка!$C$3))*Скидка!$D$4)/100</f>
        <v>6453.6750000000002</v>
      </c>
      <c r="E41" s="122" t="s">
        <v>530</v>
      </c>
      <c r="F41" s="348"/>
      <c r="G41" s="398"/>
      <c r="H41" s="182">
        <f>((Скидка!AV41*(100-Скидка!$C$3))*Скидка!$D$4)/100</f>
        <v>6976.125</v>
      </c>
      <c r="I41" s="122" t="s">
        <v>533</v>
      </c>
      <c r="J41" s="398"/>
      <c r="K41" s="492"/>
      <c r="L41" s="182">
        <f>((Скидка!AZ41*(100-Скидка!$C$3))*Скидка!$D$4)/100</f>
        <v>7623.1125000000002</v>
      </c>
      <c r="M41" s="122" t="s">
        <v>534</v>
      </c>
      <c r="N41" s="492"/>
      <c r="O41" s="104"/>
      <c r="P41" s="115">
        <f>((Скидка!BD41*(100-Скидка!$C$3))*Скидка!$D$4)/100</f>
        <v>8248.8374999999996</v>
      </c>
      <c r="R41" s="39"/>
      <c r="S41" s="39"/>
      <c r="U41" s="39"/>
      <c r="V41" s="39"/>
    </row>
    <row r="42" spans="2:22" ht="22.5" customHeight="1" thickTop="1" x14ac:dyDescent="0.35">
      <c r="B42" s="741" t="s">
        <v>539</v>
      </c>
      <c r="C42" s="742"/>
      <c r="D42" s="742"/>
      <c r="E42" s="742"/>
      <c r="F42" s="742"/>
      <c r="G42" s="742"/>
      <c r="H42" s="742"/>
      <c r="I42" s="742"/>
      <c r="J42" s="742"/>
      <c r="K42" s="742"/>
      <c r="L42" s="742"/>
      <c r="M42" s="742"/>
      <c r="N42" s="742"/>
      <c r="O42" s="742"/>
      <c r="P42" s="743"/>
      <c r="R42" s="29"/>
      <c r="S42" s="29"/>
      <c r="U42" s="29"/>
      <c r="V42" s="29"/>
    </row>
    <row r="43" spans="2:22" ht="21.75" customHeight="1" x14ac:dyDescent="0.35">
      <c r="B43" s="887" t="s">
        <v>546</v>
      </c>
      <c r="C43" s="888"/>
      <c r="D43" s="889"/>
      <c r="E43" s="887" t="s">
        <v>547</v>
      </c>
      <c r="F43" s="888"/>
      <c r="G43" s="889"/>
      <c r="H43" s="890" t="s">
        <v>548</v>
      </c>
      <c r="I43" s="891"/>
      <c r="J43" s="892"/>
      <c r="K43" s="890" t="s">
        <v>549</v>
      </c>
      <c r="L43" s="891"/>
      <c r="M43" s="892"/>
      <c r="N43" s="890" t="s">
        <v>550</v>
      </c>
      <c r="O43" s="891"/>
      <c r="P43" s="892"/>
    </row>
    <row r="44" spans="2:22" ht="15.75" customHeight="1" x14ac:dyDescent="0.4">
      <c r="B44" s="102"/>
      <c r="E44" s="102"/>
      <c r="G44" s="103"/>
      <c r="H44" s="341"/>
      <c r="I44" s="341"/>
      <c r="J44" s="342"/>
      <c r="K44" s="358"/>
      <c r="L44" s="475"/>
      <c r="M44" s="359"/>
      <c r="N44" s="360"/>
      <c r="O44" s="360"/>
      <c r="P44" s="359"/>
    </row>
    <row r="45" spans="2:22" ht="15.75" customHeight="1" x14ac:dyDescent="0.4">
      <c r="B45" s="102"/>
      <c r="E45" s="102"/>
      <c r="G45" s="103"/>
      <c r="H45" s="341"/>
      <c r="I45" s="341"/>
      <c r="J45" s="361"/>
      <c r="K45" s="343"/>
      <c r="L45" s="341"/>
      <c r="M45" s="344"/>
      <c r="N45" s="362"/>
      <c r="O45" s="363"/>
      <c r="P45" s="364"/>
    </row>
    <row r="46" spans="2:22" ht="84.75" customHeight="1" x14ac:dyDescent="0.2">
      <c r="B46" s="102"/>
      <c r="D46" s="54"/>
      <c r="E46" s="102"/>
      <c r="G46" s="109"/>
      <c r="H46" s="341"/>
      <c r="I46" s="341"/>
      <c r="J46" s="365"/>
      <c r="K46" s="343"/>
      <c r="L46" s="341"/>
      <c r="M46" s="366"/>
      <c r="N46" s="341"/>
      <c r="O46" s="341"/>
      <c r="P46" s="366"/>
    </row>
    <row r="47" spans="2:22" s="36" customFormat="1" ht="18.75" customHeight="1" x14ac:dyDescent="0.25">
      <c r="B47" s="774"/>
      <c r="C47" s="775"/>
      <c r="D47" s="775"/>
      <c r="E47" s="774"/>
      <c r="F47" s="775"/>
      <c r="G47" s="776"/>
      <c r="H47" s="777"/>
      <c r="I47" s="777"/>
      <c r="J47" s="777"/>
      <c r="K47" s="780"/>
      <c r="L47" s="777"/>
      <c r="M47" s="794"/>
      <c r="N47" s="777"/>
      <c r="O47" s="777"/>
      <c r="P47" s="794"/>
    </row>
    <row r="48" spans="2:22" ht="36" customHeight="1" x14ac:dyDescent="0.2">
      <c r="B48" s="468"/>
      <c r="C48" s="463"/>
      <c r="D48" s="463"/>
      <c r="E48" s="747"/>
      <c r="F48" s="748"/>
      <c r="G48" s="749"/>
      <c r="H48" s="750"/>
      <c r="I48" s="750"/>
      <c r="J48" s="750"/>
      <c r="K48" s="795"/>
      <c r="L48" s="750"/>
      <c r="M48" s="781"/>
      <c r="N48" s="750"/>
      <c r="O48" s="750"/>
      <c r="P48" s="781"/>
    </row>
    <row r="49" spans="2:22" s="7" customFormat="1" ht="19.5" customHeight="1" thickBot="1" x14ac:dyDescent="0.35">
      <c r="B49" s="125" t="s">
        <v>120</v>
      </c>
      <c r="C49" s="104"/>
      <c r="D49" s="182">
        <f>((Скидка!AR49*(100-Скидка!$C$3))*Скидка!$D$4)/100</f>
        <v>7414.5375000000004</v>
      </c>
      <c r="E49" s="125" t="s">
        <v>164</v>
      </c>
      <c r="F49" s="104"/>
      <c r="G49" s="182">
        <f>((Скидка!AU49*(100-Скидка!$C$3))*Скидка!$D$4)/100</f>
        <v>6893.1</v>
      </c>
      <c r="H49" s="367" t="s">
        <v>121</v>
      </c>
      <c r="I49" s="348"/>
      <c r="J49" s="182">
        <f>((Скидка!AX49*(100-Скидка!$C$3))*Скидка!$D$4)/100</f>
        <v>6141.8249999999998</v>
      </c>
      <c r="K49" s="367" t="s">
        <v>122</v>
      </c>
      <c r="L49" s="348"/>
      <c r="M49" s="182">
        <f>((Скидка!BA49*(100-Скидка!$C$3))*Скидка!$D$4)/100</f>
        <v>6650.1</v>
      </c>
      <c r="N49" s="367" t="s">
        <v>123</v>
      </c>
      <c r="O49" s="348"/>
      <c r="P49" s="115">
        <f>((Скидка!BD49*(100-Скидка!$C$3))*Скидка!$D$4)/100</f>
        <v>7137.1125000000002</v>
      </c>
      <c r="R49" s="39"/>
      <c r="S49" s="39"/>
      <c r="U49" s="39"/>
      <c r="V49" s="39"/>
    </row>
    <row r="50" spans="2:22" ht="4.5" customHeight="1" thickTop="1" thickBot="1" x14ac:dyDescent="0.4">
      <c r="B50" s="96"/>
      <c r="C50" s="97"/>
      <c r="D50" s="97"/>
      <c r="E50" s="97"/>
      <c r="F50" s="97"/>
      <c r="G50" s="98"/>
      <c r="H50" s="99"/>
      <c r="I50" s="99"/>
      <c r="J50" s="99"/>
      <c r="K50" s="99"/>
      <c r="L50" s="99"/>
      <c r="M50" s="99"/>
      <c r="N50" s="99"/>
      <c r="O50" s="100"/>
      <c r="P50" s="101"/>
    </row>
    <row r="51" spans="2:22" ht="23.25" customHeight="1" thickTop="1" x14ac:dyDescent="0.35">
      <c r="B51" s="741" t="s">
        <v>551</v>
      </c>
      <c r="C51" s="742"/>
      <c r="D51" s="742"/>
      <c r="E51" s="742"/>
      <c r="F51" s="742"/>
      <c r="G51" s="742"/>
      <c r="H51" s="742"/>
      <c r="I51" s="742"/>
      <c r="J51" s="742"/>
      <c r="K51" s="742"/>
      <c r="L51" s="742"/>
      <c r="M51" s="742"/>
      <c r="N51" s="742"/>
      <c r="O51" s="742"/>
      <c r="P51" s="743"/>
    </row>
    <row r="52" spans="2:22" ht="23.25" customHeight="1" x14ac:dyDescent="0.35">
      <c r="B52" s="503"/>
      <c r="C52" s="504"/>
      <c r="D52" s="505"/>
      <c r="E52" s="500" t="s">
        <v>555</v>
      </c>
      <c r="F52" s="501"/>
      <c r="G52" s="501"/>
      <c r="H52" s="510" t="s">
        <v>570</v>
      </c>
      <c r="I52" s="500" t="s">
        <v>556</v>
      </c>
      <c r="J52" s="501"/>
      <c r="K52" s="501"/>
      <c r="L52" s="510" t="s">
        <v>570</v>
      </c>
      <c r="M52" s="500" t="s">
        <v>568</v>
      </c>
      <c r="N52" s="501"/>
      <c r="O52" s="502"/>
      <c r="P52" s="510" t="s">
        <v>570</v>
      </c>
      <c r="Q52" s="820"/>
      <c r="R52" s="821"/>
      <c r="S52" s="821"/>
      <c r="T52" s="820"/>
      <c r="U52" s="821"/>
      <c r="V52" s="821"/>
    </row>
    <row r="53" spans="2:22" ht="15.75" customHeight="1" x14ac:dyDescent="0.2">
      <c r="B53" s="343"/>
      <c r="C53" s="341"/>
      <c r="D53" s="357"/>
      <c r="E53" s="343"/>
      <c r="F53" s="341"/>
      <c r="G53" s="357"/>
      <c r="I53" s="495"/>
      <c r="J53" s="499"/>
      <c r="L53" s="303"/>
      <c r="M53" s="499"/>
      <c r="P53" s="121"/>
    </row>
    <row r="54" spans="2:22" ht="15.75" customHeight="1" x14ac:dyDescent="0.2">
      <c r="B54" s="343"/>
      <c r="C54" s="341"/>
      <c r="D54" s="341"/>
      <c r="E54" s="343"/>
      <c r="F54" s="341"/>
      <c r="G54" s="341"/>
      <c r="I54" s="495"/>
      <c r="J54" s="4"/>
      <c r="L54" s="303"/>
      <c r="M54" s="4"/>
      <c r="P54" s="103"/>
    </row>
    <row r="55" spans="2:22" ht="75.75" customHeight="1" x14ac:dyDescent="0.2">
      <c r="B55" s="343"/>
      <c r="C55" s="341"/>
      <c r="D55" s="341"/>
      <c r="E55" s="343"/>
      <c r="F55" s="341"/>
      <c r="G55" s="341"/>
      <c r="I55" s="496"/>
      <c r="J55" s="17"/>
      <c r="L55" s="304"/>
      <c r="M55" s="17"/>
      <c r="P55" s="103"/>
    </row>
    <row r="56" spans="2:22" s="36" customFormat="1" ht="18.75" customHeight="1" x14ac:dyDescent="0.25">
      <c r="B56" s="780"/>
      <c r="C56" s="777"/>
      <c r="D56" s="777"/>
      <c r="E56" s="464"/>
      <c r="F56" s="462"/>
      <c r="G56" s="462"/>
      <c r="H56" s="461"/>
      <c r="I56" s="460"/>
      <c r="J56" s="461"/>
      <c r="K56" s="461"/>
      <c r="L56" s="465"/>
      <c r="M56" s="461"/>
      <c r="N56" s="461"/>
      <c r="O56" s="461"/>
      <c r="P56" s="465"/>
      <c r="Q56" s="461"/>
      <c r="R56" s="461"/>
      <c r="S56" s="461"/>
      <c r="T56" s="775"/>
      <c r="U56" s="775"/>
      <c r="V56" s="775"/>
    </row>
    <row r="57" spans="2:22" ht="26.25" customHeight="1" x14ac:dyDescent="0.25">
      <c r="B57" s="822"/>
      <c r="C57" s="823"/>
      <c r="D57" s="823"/>
      <c r="E57" s="466"/>
      <c r="F57" s="467"/>
      <c r="G57" s="467"/>
      <c r="H57" s="463"/>
      <c r="I57" s="468"/>
      <c r="J57" s="463"/>
      <c r="K57" s="463"/>
      <c r="L57" s="469"/>
      <c r="M57" s="463"/>
      <c r="N57" s="463"/>
      <c r="O57" s="463"/>
      <c r="P57" s="469"/>
      <c r="Q57" s="463"/>
      <c r="R57" s="463"/>
      <c r="S57" s="463"/>
      <c r="T57" s="748"/>
      <c r="U57" s="748"/>
      <c r="V57" s="748"/>
    </row>
    <row r="58" spans="2:22" s="7" customFormat="1" ht="18.75" customHeight="1" x14ac:dyDescent="0.3">
      <c r="B58" s="493" t="s">
        <v>552</v>
      </c>
      <c r="C58" s="494" t="s">
        <v>526</v>
      </c>
      <c r="D58" s="182">
        <f>((Скидка!AR58*(100-Скидка!$C$3))*Скидка!$D$4)/100</f>
        <v>6375.7124999999996</v>
      </c>
      <c r="E58" s="380"/>
      <c r="F58" s="363"/>
      <c r="G58" s="182"/>
      <c r="H58" s="491"/>
      <c r="I58" s="497"/>
      <c r="J58" s="182"/>
      <c r="K58" s="491"/>
      <c r="L58" s="498"/>
      <c r="M58" s="182"/>
      <c r="N58" s="491"/>
      <c r="O58" s="39"/>
      <c r="P58" s="115"/>
      <c r="R58" s="39"/>
      <c r="S58" s="39"/>
      <c r="U58" s="39"/>
      <c r="V58" s="39"/>
    </row>
    <row r="59" spans="2:22" s="7" customFormat="1" ht="18.75" customHeight="1" x14ac:dyDescent="0.3">
      <c r="B59" s="493" t="s">
        <v>553</v>
      </c>
      <c r="C59" s="494" t="s">
        <v>527</v>
      </c>
      <c r="D59" s="182">
        <f>((Скидка!AR59*(100-Скидка!$C$3))*Скидка!$D$4)/100</f>
        <v>6793.875</v>
      </c>
      <c r="E59" s="380"/>
      <c r="F59" s="363"/>
      <c r="G59" s="182"/>
      <c r="H59" s="491"/>
      <c r="I59" s="497"/>
      <c r="J59" s="182"/>
      <c r="K59" s="491"/>
      <c r="L59" s="498"/>
      <c r="M59" s="182"/>
      <c r="N59" s="491"/>
      <c r="O59" s="39"/>
      <c r="P59" s="115"/>
      <c r="R59" s="39"/>
      <c r="S59" s="39"/>
      <c r="U59" s="39"/>
      <c r="V59" s="39"/>
    </row>
    <row r="60" spans="2:22" s="7" customFormat="1" ht="18.75" customHeight="1" thickBot="1" x14ac:dyDescent="0.35">
      <c r="B60" s="493" t="s">
        <v>554</v>
      </c>
      <c r="C60" s="494" t="s">
        <v>528</v>
      </c>
      <c r="D60" s="182">
        <f>((Скидка!AR60*(100-Скидка!$C$3))*Скидка!$D$4)/100</f>
        <v>7195.8374999999996</v>
      </c>
      <c r="E60" s="122" t="s">
        <v>530</v>
      </c>
      <c r="F60" s="348"/>
      <c r="G60" s="398"/>
      <c r="H60" s="182">
        <f>((Скидка!AV60*(100-Скидка!$C$3))*Скидка!$D$4)/100</f>
        <v>7722.3374999999996</v>
      </c>
      <c r="I60" s="122" t="s">
        <v>533</v>
      </c>
      <c r="J60" s="398"/>
      <c r="K60" s="492"/>
      <c r="L60" s="182">
        <f>((Скидка!AZ60*(100-Скидка!$C$3))*Скидка!$D$4)/100</f>
        <v>8366.2875000000004</v>
      </c>
      <c r="M60" s="122" t="s">
        <v>534</v>
      </c>
      <c r="N60" s="492"/>
      <c r="O60" s="104"/>
      <c r="P60" s="115">
        <f>((Скидка!BD60*(100-Скидка!$C$3))*Скидка!$D$4)/100</f>
        <v>8992.0125000000007</v>
      </c>
      <c r="R60" s="39"/>
      <c r="S60" s="39"/>
      <c r="U60" s="39"/>
      <c r="V60" s="39"/>
    </row>
    <row r="61" spans="2:22" ht="22.5" customHeight="1" thickTop="1" x14ac:dyDescent="0.35">
      <c r="B61" s="741" t="s">
        <v>551</v>
      </c>
      <c r="C61" s="742"/>
      <c r="D61" s="742"/>
      <c r="E61" s="742"/>
      <c r="F61" s="742"/>
      <c r="G61" s="742"/>
      <c r="H61" s="742"/>
      <c r="I61" s="742"/>
      <c r="J61" s="742"/>
      <c r="K61" s="742"/>
      <c r="L61" s="742"/>
      <c r="M61" s="742"/>
      <c r="N61" s="742"/>
      <c r="O61" s="742"/>
      <c r="P61" s="743"/>
      <c r="R61" s="29"/>
      <c r="S61" s="29"/>
      <c r="U61" s="29"/>
      <c r="V61" s="29"/>
    </row>
    <row r="62" spans="2:22" ht="21.75" customHeight="1" x14ac:dyDescent="0.35">
      <c r="B62" s="887" t="s">
        <v>558</v>
      </c>
      <c r="C62" s="888"/>
      <c r="D62" s="889"/>
      <c r="E62" s="887" t="s">
        <v>560</v>
      </c>
      <c r="F62" s="888"/>
      <c r="G62" s="889"/>
      <c r="H62" s="890" t="s">
        <v>561</v>
      </c>
      <c r="I62" s="891"/>
      <c r="J62" s="892"/>
      <c r="K62" s="890" t="s">
        <v>562</v>
      </c>
      <c r="L62" s="891"/>
      <c r="M62" s="892"/>
      <c r="N62" s="890" t="s">
        <v>563</v>
      </c>
      <c r="O62" s="891"/>
      <c r="P62" s="892"/>
    </row>
    <row r="63" spans="2:22" ht="15.75" customHeight="1" x14ac:dyDescent="0.4">
      <c r="B63" s="102"/>
      <c r="E63" s="102"/>
      <c r="G63" s="103"/>
      <c r="H63" s="341"/>
      <c r="I63" s="341"/>
      <c r="J63" s="342"/>
      <c r="K63" s="358"/>
      <c r="L63" s="475"/>
      <c r="M63" s="359"/>
      <c r="N63" s="360"/>
      <c r="O63" s="360"/>
      <c r="P63" s="359"/>
    </row>
    <row r="64" spans="2:22" ht="15.75" customHeight="1" x14ac:dyDescent="0.4">
      <c r="B64" s="102"/>
      <c r="E64" s="102"/>
      <c r="G64" s="103"/>
      <c r="H64" s="341"/>
      <c r="I64" s="341"/>
      <c r="J64" s="361"/>
      <c r="K64" s="343"/>
      <c r="L64" s="341"/>
      <c r="M64" s="344"/>
      <c r="N64" s="362"/>
      <c r="O64" s="363"/>
      <c r="P64" s="364"/>
    </row>
    <row r="65" spans="2:22" ht="84.75" customHeight="1" x14ac:dyDescent="0.2">
      <c r="B65" s="102"/>
      <c r="D65" s="54"/>
      <c r="E65" s="102"/>
      <c r="G65" s="109"/>
      <c r="H65" s="341"/>
      <c r="I65" s="341"/>
      <c r="J65" s="365"/>
      <c r="K65" s="343"/>
      <c r="L65" s="341"/>
      <c r="M65" s="366"/>
      <c r="N65" s="341"/>
      <c r="O65" s="341"/>
      <c r="P65" s="366"/>
    </row>
    <row r="66" spans="2:22" s="36" customFormat="1" ht="18.75" customHeight="1" x14ac:dyDescent="0.25">
      <c r="B66" s="774"/>
      <c r="C66" s="775"/>
      <c r="D66" s="775"/>
      <c r="E66" s="774"/>
      <c r="F66" s="775"/>
      <c r="G66" s="776"/>
      <c r="H66" s="777"/>
      <c r="I66" s="777"/>
      <c r="J66" s="777"/>
      <c r="K66" s="780"/>
      <c r="L66" s="777"/>
      <c r="M66" s="794"/>
      <c r="N66" s="777"/>
      <c r="O66" s="777"/>
      <c r="P66" s="794"/>
    </row>
    <row r="67" spans="2:22" ht="36" customHeight="1" x14ac:dyDescent="0.2">
      <c r="B67" s="468"/>
      <c r="C67" s="463"/>
      <c r="D67" s="463"/>
      <c r="E67" s="747"/>
      <c r="F67" s="748"/>
      <c r="G67" s="749"/>
      <c r="H67" s="750"/>
      <c r="I67" s="750"/>
      <c r="J67" s="750"/>
      <c r="K67" s="795"/>
      <c r="L67" s="750"/>
      <c r="M67" s="781"/>
      <c r="N67" s="750"/>
      <c r="O67" s="750"/>
      <c r="P67" s="781"/>
    </row>
    <row r="68" spans="2:22" s="7" customFormat="1" ht="19.5" customHeight="1" thickBot="1" x14ac:dyDescent="0.35">
      <c r="B68" s="506" t="s">
        <v>120</v>
      </c>
      <c r="C68" s="104"/>
      <c r="D68" s="398">
        <f>((Скидка!AR68*(100-Скидка!$C$3))*Скидка!$D$4)/100</f>
        <v>8157.7124999999996</v>
      </c>
      <c r="E68" s="506" t="s">
        <v>164</v>
      </c>
      <c r="F68" s="104"/>
      <c r="G68" s="398">
        <f>((Скидка!AU68*(100-Скидка!$C$3))*Скидка!$D$4)/100</f>
        <v>7646.4</v>
      </c>
      <c r="H68" s="507" t="s">
        <v>121</v>
      </c>
      <c r="I68" s="348"/>
      <c r="J68" s="398">
        <f>((Скидка!AX68*(100-Скидка!$C$3))*Скидка!$D$4)/100</f>
        <v>6888.0375000000004</v>
      </c>
      <c r="K68" s="507" t="s">
        <v>122</v>
      </c>
      <c r="L68" s="348"/>
      <c r="M68" s="398">
        <f>((Скидка!BA68*(100-Скидка!$C$3))*Скидка!$D$4)/100</f>
        <v>7393.2749999999996</v>
      </c>
      <c r="N68" s="507" t="s">
        <v>123</v>
      </c>
      <c r="O68" s="348"/>
      <c r="P68" s="399">
        <f>((Скидка!BD68*(100-Скидка!$C$3))*Скидка!$D$4)/100</f>
        <v>7879.2749999999996</v>
      </c>
      <c r="R68" s="39"/>
      <c r="S68" s="39"/>
      <c r="U68" s="39"/>
      <c r="V68" s="39"/>
    </row>
    <row r="69" spans="2:22" ht="24.75" customHeight="1" thickTop="1" x14ac:dyDescent="0.2">
      <c r="B69" s="893" t="s">
        <v>578</v>
      </c>
      <c r="C69" s="894"/>
      <c r="D69" s="894"/>
      <c r="E69" s="894"/>
      <c r="F69" s="894"/>
      <c r="G69" s="894"/>
      <c r="H69" s="894"/>
      <c r="I69" s="894"/>
      <c r="J69" s="894"/>
      <c r="K69" s="894"/>
      <c r="L69" s="894"/>
      <c r="M69" s="894"/>
      <c r="N69" s="894"/>
      <c r="O69" s="894"/>
      <c r="P69" s="895"/>
    </row>
    <row r="70" spans="2:22" s="513" customFormat="1" ht="24.75" customHeight="1" x14ac:dyDescent="0.2">
      <c r="B70" s="896" t="s">
        <v>579</v>
      </c>
      <c r="C70" s="894"/>
      <c r="D70" s="894"/>
      <c r="E70" s="894"/>
      <c r="F70" s="894"/>
      <c r="G70" s="894"/>
      <c r="H70" s="894"/>
      <c r="I70" s="894"/>
      <c r="J70" s="894"/>
      <c r="K70" s="894"/>
      <c r="L70" s="894"/>
      <c r="M70" s="894"/>
      <c r="N70" s="894"/>
      <c r="O70" s="894"/>
      <c r="P70" s="895"/>
    </row>
    <row r="71" spans="2:22" ht="23.25" customHeight="1" x14ac:dyDescent="0.2">
      <c r="B71" s="893" t="s">
        <v>577</v>
      </c>
      <c r="C71" s="894"/>
      <c r="D71" s="894"/>
      <c r="E71" s="894"/>
      <c r="F71" s="894"/>
      <c r="G71" s="894"/>
      <c r="H71" s="894"/>
      <c r="I71" s="894"/>
      <c r="J71" s="894"/>
      <c r="K71" s="894"/>
      <c r="L71" s="894"/>
      <c r="M71" s="894"/>
      <c r="N71" s="894"/>
      <c r="O71" s="894"/>
      <c r="P71" s="895"/>
    </row>
    <row r="72" spans="2:22" ht="19.5" customHeight="1" x14ac:dyDescent="0.35">
      <c r="B72" s="512" t="s">
        <v>571</v>
      </c>
      <c r="C72" s="478"/>
      <c r="D72" s="478"/>
      <c r="E72" s="478"/>
      <c r="F72" s="478"/>
      <c r="G72" s="478"/>
      <c r="H72" s="478"/>
      <c r="I72" s="478"/>
      <c r="J72" s="478"/>
      <c r="K72" s="478"/>
      <c r="L72" s="478"/>
      <c r="M72" s="478"/>
      <c r="N72" s="478"/>
      <c r="O72" s="478"/>
      <c r="P72" s="479"/>
    </row>
    <row r="73" spans="2:22" ht="3" customHeight="1" x14ac:dyDescent="0.35">
      <c r="B73" s="480"/>
      <c r="C73" s="481"/>
      <c r="D73" s="481"/>
      <c r="E73" s="481"/>
      <c r="F73" s="481"/>
      <c r="G73" s="481"/>
      <c r="H73" s="481"/>
      <c r="I73" s="481"/>
      <c r="J73" s="481"/>
      <c r="K73" s="481"/>
      <c r="L73" s="481"/>
      <c r="M73" s="481"/>
      <c r="N73" s="481"/>
      <c r="O73" s="481"/>
      <c r="P73" s="482"/>
    </row>
  </sheetData>
  <sheetProtection selectLockedCells="1" selectUnlockedCells="1"/>
  <mergeCells count="83">
    <mergeCell ref="T56:V56"/>
    <mergeCell ref="B56:D56"/>
    <mergeCell ref="T52:V52"/>
    <mergeCell ref="Q52:S52"/>
    <mergeCell ref="B69:P69"/>
    <mergeCell ref="T57:V57"/>
    <mergeCell ref="B57:D57"/>
    <mergeCell ref="B71:P71"/>
    <mergeCell ref="H62:J62"/>
    <mergeCell ref="E62:G62"/>
    <mergeCell ref="B62:D62"/>
    <mergeCell ref="B61:P61"/>
    <mergeCell ref="N67:P67"/>
    <mergeCell ref="K67:M67"/>
    <mergeCell ref="H67:J67"/>
    <mergeCell ref="E67:G67"/>
    <mergeCell ref="N66:P66"/>
    <mergeCell ref="K66:M66"/>
    <mergeCell ref="H66:J66"/>
    <mergeCell ref="B70:P70"/>
    <mergeCell ref="K48:M48"/>
    <mergeCell ref="N48:P48"/>
    <mergeCell ref="E66:G66"/>
    <mergeCell ref="B66:D66"/>
    <mergeCell ref="N62:P62"/>
    <mergeCell ref="K62:M62"/>
    <mergeCell ref="E48:G48"/>
    <mergeCell ref="H48:J48"/>
    <mergeCell ref="B51:P51"/>
    <mergeCell ref="T38:V38"/>
    <mergeCell ref="B42:P42"/>
    <mergeCell ref="B43:D43"/>
    <mergeCell ref="E43:G43"/>
    <mergeCell ref="H43:J43"/>
    <mergeCell ref="K43:M43"/>
    <mergeCell ref="N43:P43"/>
    <mergeCell ref="B38:D38"/>
    <mergeCell ref="B32:P32"/>
    <mergeCell ref="Q33:S33"/>
    <mergeCell ref="T33:V33"/>
    <mergeCell ref="B37:D37"/>
    <mergeCell ref="T37:V37"/>
    <mergeCell ref="B47:D47"/>
    <mergeCell ref="E47:G47"/>
    <mergeCell ref="H47:J47"/>
    <mergeCell ref="K47:M47"/>
    <mergeCell ref="N47:P47"/>
    <mergeCell ref="E29:G29"/>
    <mergeCell ref="H29:J29"/>
    <mergeCell ref="K29:M29"/>
    <mergeCell ref="N29:P29"/>
    <mergeCell ref="B23:P23"/>
    <mergeCell ref="B24:D24"/>
    <mergeCell ref="E24:G24"/>
    <mergeCell ref="H24:J24"/>
    <mergeCell ref="K24:M24"/>
    <mergeCell ref="N24:P24"/>
    <mergeCell ref="B28:D28"/>
    <mergeCell ref="E28:G28"/>
    <mergeCell ref="H28:J28"/>
    <mergeCell ref="K28:M28"/>
    <mergeCell ref="N28:P28"/>
    <mergeCell ref="B18:D18"/>
    <mergeCell ref="T18:V18"/>
    <mergeCell ref="T13:V13"/>
    <mergeCell ref="B17:D17"/>
    <mergeCell ref="T17:V17"/>
    <mergeCell ref="B10:F10"/>
    <mergeCell ref="H10:N10"/>
    <mergeCell ref="B12:P12"/>
    <mergeCell ref="Q13:S13"/>
    <mergeCell ref="B6:E6"/>
    <mergeCell ref="J6:L6"/>
    <mergeCell ref="B7:G7"/>
    <mergeCell ref="F8:G8"/>
    <mergeCell ref="L7:O8"/>
    <mergeCell ref="M6:P6"/>
    <mergeCell ref="B3:D3"/>
    <mergeCell ref="G3:J3"/>
    <mergeCell ref="M3:P3"/>
    <mergeCell ref="G4:L4"/>
    <mergeCell ref="B5:D5"/>
    <mergeCell ref="M5:P5"/>
  </mergeCells>
  <hyperlinks>
    <hyperlink ref="M3" r:id="rId1" xr:uid="{199EBCD4-C7D6-4E67-B582-61AAE80D3FAE}"/>
    <hyperlink ref="M5" r:id="rId2" xr:uid="{7B411D0D-BD2B-4D9B-821C-5AACC3313A56}"/>
  </hyperlinks>
  <pageMargins left="0.36" right="0.21" top="0.33" bottom="0.16" header="0.25" footer="0.16"/>
  <pageSetup paperSize="9" scale="44" orientation="portrait" r:id="rId3"/>
  <headerFooter alignWithMargins="0"/>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3"/>
    <pageSetUpPr fitToPage="1"/>
  </sheetPr>
  <dimension ref="A2:R2157"/>
  <sheetViews>
    <sheetView zoomScale="60" zoomScaleNormal="60" zoomScaleSheetLayoutView="75" workbookViewId="0">
      <selection activeCell="D4" sqref="D4"/>
    </sheetView>
  </sheetViews>
  <sheetFormatPr defaultColWidth="9.140625" defaultRowHeight="12.75" x14ac:dyDescent="0.2"/>
  <cols>
    <col min="1" max="1" width="3.28515625" style="1" customWidth="1"/>
    <col min="2" max="2" width="13" style="1" customWidth="1"/>
    <col min="3" max="3" width="12" style="1" customWidth="1"/>
    <col min="4" max="7" width="12.140625" style="1" customWidth="1"/>
    <col min="8" max="8" width="14.28515625" style="1" customWidth="1"/>
    <col min="9" max="9" width="10.5703125" style="1" customWidth="1"/>
    <col min="10" max="10" width="12.140625" style="1" customWidth="1"/>
    <col min="11" max="11" width="14.28515625" style="1" customWidth="1"/>
    <col min="12" max="12" width="10.5703125" style="1" customWidth="1"/>
    <col min="13" max="13" width="12.140625" style="1" customWidth="1"/>
    <col min="14" max="14" width="14.28515625" style="1" customWidth="1"/>
    <col min="15" max="15" width="10.5703125" style="1" customWidth="1"/>
    <col min="16" max="16" width="13.140625" style="1" customWidth="1"/>
    <col min="17" max="17" width="3.140625" style="1" customWidth="1"/>
    <col min="18" max="18" width="13.42578125" style="1" customWidth="1"/>
    <col min="19" max="16384" width="9.140625" style="1"/>
  </cols>
  <sheetData>
    <row r="2" spans="1:16" ht="16.5" customHeight="1" x14ac:dyDescent="0.2"/>
    <row r="3" spans="1:16" s="160" customFormat="1" ht="24" customHeight="1" x14ac:dyDescent="0.35">
      <c r="B3" s="799"/>
      <c r="C3" s="800"/>
      <c r="D3" s="800"/>
      <c r="E3" s="77"/>
      <c r="F3" s="78"/>
      <c r="G3" s="801"/>
      <c r="H3" s="801"/>
      <c r="I3" s="801"/>
      <c r="J3" s="801"/>
      <c r="K3" s="79"/>
      <c r="L3" s="80"/>
      <c r="M3" s="1046" t="s">
        <v>604</v>
      </c>
      <c r="N3" s="1047"/>
      <c r="O3" s="1047"/>
      <c r="P3" s="1048"/>
    </row>
    <row r="4" spans="1:16" s="160" customFormat="1" ht="27.75" customHeight="1" x14ac:dyDescent="0.3">
      <c r="B4" s="81"/>
      <c r="C4" s="153"/>
      <c r="D4" s="153"/>
      <c r="F4" s="159"/>
      <c r="G4" s="802"/>
      <c r="H4" s="802"/>
      <c r="I4" s="802"/>
      <c r="J4" s="802"/>
      <c r="K4" s="802"/>
      <c r="L4" s="802"/>
      <c r="M4" s="158"/>
      <c r="N4" s="158"/>
      <c r="O4" s="158"/>
      <c r="P4" s="82" t="s">
        <v>602</v>
      </c>
    </row>
    <row r="5" spans="1:16" s="160" customFormat="1" ht="21.75" customHeight="1" x14ac:dyDescent="0.3">
      <c r="B5" s="803"/>
      <c r="C5" s="804"/>
      <c r="D5" s="804"/>
      <c r="E5" s="43"/>
      <c r="F5" s="22"/>
      <c r="G5" s="7"/>
      <c r="H5" s="19"/>
      <c r="I5" s="3"/>
      <c r="J5" s="161"/>
      <c r="K5" s="3"/>
      <c r="L5" s="3"/>
      <c r="M5" s="1043" t="s">
        <v>603</v>
      </c>
      <c r="N5" s="1044"/>
      <c r="O5" s="1044"/>
      <c r="P5" s="1045"/>
    </row>
    <row r="6" spans="1:16" s="160" customFormat="1" ht="26.25" customHeight="1" x14ac:dyDescent="0.35">
      <c r="B6" s="811"/>
      <c r="C6" s="812"/>
      <c r="D6" s="812"/>
      <c r="E6" s="812"/>
      <c r="F6" s="44"/>
      <c r="G6" s="26"/>
      <c r="H6" s="27"/>
      <c r="I6" s="83"/>
      <c r="J6" s="815"/>
      <c r="K6" s="816"/>
      <c r="L6" s="816"/>
      <c r="M6" s="835"/>
      <c r="N6" s="835"/>
      <c r="O6" s="835"/>
      <c r="P6" s="836"/>
    </row>
    <row r="7" spans="1:16" s="160" customFormat="1" ht="24.75" customHeight="1" x14ac:dyDescent="0.2">
      <c r="B7" s="817" t="s">
        <v>352</v>
      </c>
      <c r="C7" s="818"/>
      <c r="D7" s="818"/>
      <c r="E7" s="818"/>
      <c r="F7" s="818"/>
      <c r="G7" s="818"/>
      <c r="H7" s="84"/>
      <c r="I7" s="28"/>
      <c r="J7" s="156"/>
      <c r="K7" s="85"/>
      <c r="L7" s="85"/>
      <c r="M7" s="317"/>
      <c r="N7" s="317"/>
      <c r="O7" s="317"/>
      <c r="P7" s="318"/>
    </row>
    <row r="8" spans="1:16" s="160" customFormat="1" ht="17.25" customHeight="1" x14ac:dyDescent="0.3">
      <c r="B8" s="154"/>
      <c r="C8" s="155"/>
      <c r="D8" s="157"/>
      <c r="E8" s="155"/>
      <c r="F8" s="819"/>
      <c r="G8" s="819"/>
      <c r="H8" s="27"/>
      <c r="I8" s="155"/>
      <c r="J8" s="156"/>
      <c r="K8" s="819"/>
      <c r="L8" s="819"/>
      <c r="M8" s="317"/>
      <c r="N8" s="319"/>
      <c r="O8" s="813">
        <v>43410</v>
      </c>
      <c r="P8" s="814"/>
    </row>
    <row r="9" spans="1:16" s="160" customFormat="1" ht="2.25" customHeight="1" x14ac:dyDescent="0.35">
      <c r="B9" s="89"/>
      <c r="C9" s="90"/>
      <c r="D9" s="90"/>
      <c r="E9" s="90"/>
      <c r="F9" s="91"/>
      <c r="G9" s="90"/>
      <c r="H9" s="90"/>
      <c r="I9" s="90"/>
      <c r="J9" s="90"/>
      <c r="K9" s="91"/>
      <c r="L9" s="90"/>
      <c r="M9" s="90"/>
      <c r="N9" s="90"/>
      <c r="O9" s="90"/>
      <c r="P9" s="92"/>
    </row>
    <row r="10" spans="1:16" s="160" customFormat="1" ht="31.5" customHeight="1" thickBot="1" x14ac:dyDescent="0.4">
      <c r="B10" s="808" t="s">
        <v>165</v>
      </c>
      <c r="C10" s="809"/>
      <c r="D10" s="809"/>
      <c r="E10" s="809"/>
      <c r="F10" s="809"/>
      <c r="G10" s="93">
        <f>Скидка!C3/100</f>
        <v>0.25</v>
      </c>
      <c r="H10" s="810" t="s">
        <v>351</v>
      </c>
      <c r="I10" s="810"/>
      <c r="J10" s="810"/>
      <c r="K10" s="810"/>
      <c r="L10" s="810"/>
      <c r="M10" s="810"/>
      <c r="N10" s="810"/>
      <c r="O10" s="833" t="s">
        <v>364</v>
      </c>
      <c r="P10" s="834"/>
    </row>
    <row r="11" spans="1:16" s="160" customFormat="1" ht="4.5" customHeight="1" thickTop="1" thickBot="1" x14ac:dyDescent="0.4">
      <c r="B11" s="96"/>
      <c r="C11" s="97"/>
      <c r="D11" s="97"/>
      <c r="E11" s="97"/>
      <c r="F11" s="97"/>
      <c r="G11" s="98"/>
      <c r="H11" s="99"/>
      <c r="I11" s="99"/>
      <c r="J11" s="99"/>
      <c r="K11" s="99"/>
      <c r="L11" s="99"/>
      <c r="M11" s="99"/>
      <c r="N11" s="99"/>
      <c r="O11" s="100"/>
      <c r="P11" s="101"/>
    </row>
    <row r="12" spans="1:16" ht="23.25" customHeight="1" thickTop="1" x14ac:dyDescent="0.35">
      <c r="A12" s="2"/>
      <c r="B12" s="741" t="s">
        <v>374</v>
      </c>
      <c r="C12" s="742"/>
      <c r="D12" s="742"/>
      <c r="E12" s="742"/>
      <c r="F12" s="742"/>
      <c r="G12" s="742"/>
      <c r="H12" s="742"/>
      <c r="I12" s="742"/>
      <c r="J12" s="742"/>
      <c r="K12" s="741" t="s">
        <v>375</v>
      </c>
      <c r="L12" s="742"/>
      <c r="M12" s="742"/>
      <c r="N12" s="742"/>
      <c r="O12" s="742"/>
      <c r="P12" s="743"/>
    </row>
    <row r="13" spans="1:16" ht="19.5" customHeight="1" x14ac:dyDescent="0.25">
      <c r="A13" s="2"/>
      <c r="B13" s="830" t="s">
        <v>4</v>
      </c>
      <c r="C13" s="792"/>
      <c r="D13" s="793"/>
      <c r="E13" s="830" t="s">
        <v>3</v>
      </c>
      <c r="F13" s="792"/>
      <c r="G13" s="793"/>
      <c r="H13" s="830" t="s">
        <v>6</v>
      </c>
      <c r="I13" s="792"/>
      <c r="J13" s="793"/>
      <c r="K13" s="839" t="s">
        <v>52</v>
      </c>
      <c r="L13" s="825"/>
      <c r="M13" s="826"/>
      <c r="N13" s="910" t="s">
        <v>251</v>
      </c>
      <c r="O13" s="911"/>
      <c r="P13" s="912"/>
    </row>
    <row r="14" spans="1:16" ht="18.75" customHeight="1" x14ac:dyDescent="0.25">
      <c r="A14" s="2"/>
      <c r="B14" s="102"/>
      <c r="C14" s="160"/>
      <c r="D14" s="160"/>
      <c r="E14" s="747"/>
      <c r="F14" s="913"/>
      <c r="G14" s="914"/>
      <c r="H14" s="160"/>
      <c r="I14" s="5"/>
      <c r="J14" s="4"/>
      <c r="K14" s="917" t="s">
        <v>595</v>
      </c>
      <c r="L14" s="918"/>
      <c r="M14" s="377"/>
      <c r="N14" s="907" t="s">
        <v>252</v>
      </c>
      <c r="O14" s="908"/>
      <c r="P14" s="909"/>
    </row>
    <row r="15" spans="1:16" ht="21.75" customHeight="1" x14ac:dyDescent="0.2">
      <c r="A15" s="2"/>
      <c r="B15" s="102"/>
      <c r="C15" s="160"/>
      <c r="D15" s="160"/>
      <c r="E15" s="102"/>
      <c r="F15" s="160"/>
      <c r="G15" s="103"/>
      <c r="H15" s="160"/>
      <c r="I15" s="5"/>
      <c r="J15" s="4"/>
      <c r="K15" s="795"/>
      <c r="L15" s="750"/>
      <c r="M15" s="781"/>
      <c r="N15" s="854" t="s">
        <v>594</v>
      </c>
      <c r="O15" s="915"/>
      <c r="P15" s="916"/>
    </row>
    <row r="16" spans="1:16" ht="60.75" customHeight="1" x14ac:dyDescent="0.25">
      <c r="A16" s="2"/>
      <c r="B16" s="102"/>
      <c r="C16" s="160"/>
      <c r="D16" s="160"/>
      <c r="E16" s="102"/>
      <c r="F16" s="160"/>
      <c r="G16" s="103"/>
      <c r="H16" s="160"/>
      <c r="I16" s="160"/>
      <c r="J16" s="160"/>
      <c r="K16" s="367" t="s">
        <v>394</v>
      </c>
      <c r="L16" s="354"/>
      <c r="M16" s="364">
        <f>((Скидка!BR8*(100-Скидка!$C$3))*Скидка!$D$4)/100</f>
        <v>941.625</v>
      </c>
      <c r="N16" s="160"/>
      <c r="O16" s="160"/>
      <c r="P16" s="103"/>
    </row>
    <row r="17" spans="1:16" ht="60" customHeight="1" x14ac:dyDescent="0.25">
      <c r="A17" s="2"/>
      <c r="B17" s="178"/>
      <c r="C17" s="30"/>
      <c r="D17" s="30"/>
      <c r="E17" s="178"/>
      <c r="F17" s="30"/>
      <c r="G17" s="195"/>
      <c r="H17" s="34"/>
      <c r="I17" s="30"/>
      <c r="J17" s="30"/>
      <c r="K17" s="907" t="s">
        <v>8</v>
      </c>
      <c r="L17" s="908"/>
      <c r="M17" s="909"/>
      <c r="N17" s="160"/>
      <c r="O17" s="160"/>
      <c r="P17" s="103"/>
    </row>
    <row r="18" spans="1:16" s="40" customFormat="1" ht="18.75" customHeight="1" x14ac:dyDescent="0.25">
      <c r="A18" s="36"/>
      <c r="B18" s="166"/>
      <c r="C18" s="41"/>
      <c r="D18" s="41"/>
      <c r="E18" s="166"/>
      <c r="F18" s="41"/>
      <c r="G18" s="167"/>
      <c r="H18" s="42"/>
      <c r="I18" s="41"/>
      <c r="J18" s="41"/>
      <c r="K18" s="166"/>
      <c r="L18" s="42"/>
      <c r="M18" s="167"/>
      <c r="N18" s="42"/>
      <c r="O18" s="42"/>
      <c r="P18" s="103"/>
    </row>
    <row r="19" spans="1:16" ht="16.5" customHeight="1" x14ac:dyDescent="0.2">
      <c r="A19" s="2"/>
      <c r="B19" s="747"/>
      <c r="C19" s="748"/>
      <c r="D19" s="748"/>
      <c r="E19" s="747"/>
      <c r="F19" s="748"/>
      <c r="G19" s="749"/>
      <c r="H19" s="748"/>
      <c r="I19" s="748"/>
      <c r="J19" s="748"/>
      <c r="K19" s="747"/>
      <c r="L19" s="748"/>
      <c r="M19" s="749"/>
      <c r="N19" s="748"/>
      <c r="O19" s="748"/>
      <c r="P19" s="749"/>
    </row>
    <row r="20" spans="1:16" s="2" customFormat="1" ht="18.75" customHeight="1" thickBot="1" x14ac:dyDescent="0.35">
      <c r="B20" s="232" t="s">
        <v>343</v>
      </c>
      <c r="C20" s="169"/>
      <c r="D20" s="106">
        <f>((Скидка!BI13*(100-Скидка!$C$3))*Скидка!$D$4)/100</f>
        <v>3843.45</v>
      </c>
      <c r="E20" s="232" t="s">
        <v>344</v>
      </c>
      <c r="F20" s="169"/>
      <c r="G20" s="105">
        <f>((Скидка!BL13*(100-Скидка!$C$3))*Скидка!$D$4)/100</f>
        <v>2649.7125000000001</v>
      </c>
      <c r="H20" s="232" t="s">
        <v>345</v>
      </c>
      <c r="I20" s="169"/>
      <c r="J20" s="106">
        <f>((Скидка!BO13*(100-Скидка!$C$3))*Скидка!$D$4)/100</f>
        <v>2114.1</v>
      </c>
      <c r="K20" s="125" t="s">
        <v>395</v>
      </c>
      <c r="L20" s="169"/>
      <c r="M20" s="105">
        <f>((Скидка!BR13*(100-Скидка!$C$3))*Скидка!$D$4)/100</f>
        <v>1337.5125</v>
      </c>
      <c r="N20" s="244" t="s">
        <v>253</v>
      </c>
      <c r="O20" s="171"/>
      <c r="P20" s="105">
        <f>((Скидка!BU13*(100-Скидка!$C$3))*Скидка!$D$4)/100</f>
        <v>1968.3</v>
      </c>
    </row>
    <row r="21" spans="1:16" s="2" customFormat="1" ht="23.25" customHeight="1" thickTop="1" x14ac:dyDescent="0.35">
      <c r="B21" s="741" t="s">
        <v>376</v>
      </c>
      <c r="C21" s="742"/>
      <c r="D21" s="742"/>
      <c r="E21" s="742"/>
      <c r="F21" s="742"/>
      <c r="G21" s="742"/>
      <c r="H21" s="742"/>
      <c r="I21" s="742"/>
      <c r="J21" s="742"/>
      <c r="K21" s="741" t="s">
        <v>377</v>
      </c>
      <c r="L21" s="742"/>
      <c r="M21" s="742"/>
      <c r="N21" s="742"/>
      <c r="O21" s="742"/>
      <c r="P21" s="743"/>
    </row>
    <row r="22" spans="1:16" ht="18.75" customHeight="1" x14ac:dyDescent="0.25">
      <c r="A22" s="2"/>
      <c r="B22" s="830" t="s">
        <v>40</v>
      </c>
      <c r="C22" s="792"/>
      <c r="D22" s="793"/>
      <c r="E22" s="830" t="s">
        <v>43</v>
      </c>
      <c r="F22" s="792"/>
      <c r="G22" s="793"/>
      <c r="H22" s="830" t="s">
        <v>41</v>
      </c>
      <c r="I22" s="792"/>
      <c r="J22" s="793"/>
      <c r="K22" s="830" t="s">
        <v>5</v>
      </c>
      <c r="L22" s="792"/>
      <c r="M22" s="793"/>
      <c r="N22" s="830" t="s">
        <v>7</v>
      </c>
      <c r="O22" s="792"/>
      <c r="P22" s="793"/>
    </row>
    <row r="23" spans="1:16" ht="36" customHeight="1" x14ac:dyDescent="0.2">
      <c r="A23" s="2"/>
      <c r="B23" s="102"/>
      <c r="C23" s="160"/>
      <c r="D23" s="160"/>
      <c r="E23" s="102"/>
      <c r="F23" s="160"/>
      <c r="G23" s="103"/>
      <c r="H23" s="160"/>
      <c r="I23" s="160"/>
      <c r="J23" s="160"/>
      <c r="K23" s="102"/>
      <c r="L23" s="160"/>
      <c r="M23" s="103"/>
      <c r="N23" s="897" t="s">
        <v>596</v>
      </c>
      <c r="O23" s="898"/>
      <c r="P23" s="103"/>
    </row>
    <row r="24" spans="1:16" ht="21.75" customHeight="1" x14ac:dyDescent="0.2">
      <c r="A24" s="2"/>
      <c r="B24" s="102"/>
      <c r="C24" s="160"/>
      <c r="D24" s="160"/>
      <c r="E24" s="903" t="s">
        <v>581</v>
      </c>
      <c r="F24" s="160"/>
      <c r="G24" s="103"/>
      <c r="H24" s="160"/>
      <c r="I24" s="160"/>
      <c r="J24" s="160"/>
      <c r="K24" s="102"/>
      <c r="L24" s="160"/>
      <c r="M24" s="103"/>
      <c r="N24" s="160"/>
      <c r="O24" s="160"/>
      <c r="P24" s="103"/>
    </row>
    <row r="25" spans="1:16" ht="26.25" customHeight="1" x14ac:dyDescent="0.2">
      <c r="A25" s="2"/>
      <c r="B25" s="102"/>
      <c r="C25" s="160"/>
      <c r="D25" s="160"/>
      <c r="E25" s="903"/>
      <c r="F25" s="160"/>
      <c r="G25" s="103"/>
      <c r="H25" s="160"/>
      <c r="I25" s="160"/>
      <c r="J25" s="160"/>
      <c r="K25" s="102"/>
      <c r="L25" s="160"/>
      <c r="M25" s="103"/>
      <c r="N25" s="160"/>
      <c r="O25" s="160"/>
      <c r="P25" s="103"/>
    </row>
    <row r="26" spans="1:16" ht="16.5" customHeight="1" x14ac:dyDescent="0.2">
      <c r="A26" s="2"/>
      <c r="B26" s="102"/>
      <c r="C26" s="160"/>
      <c r="D26" s="160"/>
      <c r="E26" s="903"/>
      <c r="F26" s="160"/>
      <c r="G26" s="103"/>
      <c r="H26" s="160"/>
      <c r="I26" s="160"/>
      <c r="J26" s="160"/>
      <c r="K26" s="102"/>
      <c r="L26" s="160"/>
      <c r="M26" s="103"/>
      <c r="N26" s="160"/>
      <c r="O26" s="160"/>
      <c r="P26" s="103"/>
    </row>
    <row r="27" spans="1:16" ht="16.5" customHeight="1" x14ac:dyDescent="0.2">
      <c r="A27" s="2"/>
      <c r="B27" s="102"/>
      <c r="C27" s="160"/>
      <c r="D27" s="160"/>
      <c r="E27" s="102"/>
      <c r="F27" s="160"/>
      <c r="G27" s="103"/>
      <c r="H27" s="160"/>
      <c r="I27" s="160"/>
      <c r="J27" s="160"/>
      <c r="K27" s="102"/>
      <c r="L27" s="160"/>
      <c r="M27" s="103"/>
      <c r="N27" s="160"/>
      <c r="O27" s="160"/>
      <c r="P27" s="103"/>
    </row>
    <row r="28" spans="1:16" ht="29.25" customHeight="1" x14ac:dyDescent="0.2">
      <c r="A28" s="2"/>
      <c r="B28" s="102"/>
      <c r="C28" s="160"/>
      <c r="D28" s="160"/>
      <c r="E28" s="102"/>
      <c r="F28" s="160"/>
      <c r="G28" s="103"/>
      <c r="H28" s="160"/>
      <c r="I28" s="160"/>
      <c r="J28" s="160"/>
      <c r="K28" s="102"/>
      <c r="L28" s="160"/>
      <c r="M28" s="103"/>
      <c r="N28" s="160"/>
      <c r="O28" s="160"/>
      <c r="P28" s="103"/>
    </row>
    <row r="29" spans="1:16" ht="18.75" customHeight="1" x14ac:dyDescent="0.25">
      <c r="A29" s="2"/>
      <c r="B29" s="178"/>
      <c r="C29" s="30"/>
      <c r="D29" s="30"/>
      <c r="E29" s="178"/>
      <c r="F29" s="30"/>
      <c r="G29" s="195"/>
      <c r="H29" s="34"/>
      <c r="I29" s="30"/>
      <c r="J29" s="30"/>
      <c r="K29" s="178"/>
      <c r="L29" s="30"/>
      <c r="M29" s="195"/>
      <c r="N29" s="34"/>
      <c r="O29" s="30"/>
      <c r="P29" s="195"/>
    </row>
    <row r="30" spans="1:16" s="40" customFormat="1" ht="18.75" customHeight="1" x14ac:dyDescent="0.25">
      <c r="A30" s="36"/>
      <c r="B30" s="774"/>
      <c r="C30" s="775"/>
      <c r="D30" s="775"/>
      <c r="E30" s="774"/>
      <c r="F30" s="775"/>
      <c r="G30" s="776"/>
      <c r="H30" s="775"/>
      <c r="I30" s="775"/>
      <c r="J30" s="775"/>
      <c r="K30" s="166"/>
      <c r="L30" s="42"/>
      <c r="M30" s="167"/>
      <c r="N30" s="775"/>
      <c r="O30" s="775"/>
      <c r="P30" s="776"/>
    </row>
    <row r="31" spans="1:16" ht="17.25" customHeight="1" x14ac:dyDescent="0.2">
      <c r="A31" s="2"/>
      <c r="B31" s="905"/>
      <c r="C31" s="854"/>
      <c r="D31" s="906"/>
      <c r="E31" s="905"/>
      <c r="F31" s="854"/>
      <c r="G31" s="906"/>
      <c r="H31" s="905"/>
      <c r="I31" s="854"/>
      <c r="J31" s="906"/>
      <c r="K31" s="747"/>
      <c r="L31" s="748"/>
      <c r="M31" s="749"/>
      <c r="N31" s="748"/>
      <c r="O31" s="748"/>
      <c r="P31" s="749"/>
    </row>
    <row r="32" spans="1:16" s="2" customFormat="1" ht="18.75" customHeight="1" thickBot="1" x14ac:dyDescent="0.35">
      <c r="B32" s="232" t="s">
        <v>341</v>
      </c>
      <c r="C32" s="169"/>
      <c r="D32" s="106">
        <f>((Скидка!BI22*(100-Скидка!$C$3))*Скидка!$D$4)/100</f>
        <v>4012.5374999999999</v>
      </c>
      <c r="E32" s="232" t="s">
        <v>342</v>
      </c>
      <c r="F32" s="169"/>
      <c r="G32" s="170">
        <f>((Скидка!BL22*(100-Скидка!$C$3))*Скидка!$D$4)/100</f>
        <v>3966.9749999999999</v>
      </c>
      <c r="H32" s="232" t="s">
        <v>343</v>
      </c>
      <c r="I32" s="169"/>
      <c r="J32" s="106">
        <f>((Скидка!BO22*(100-Скидка!$C$3))*Скидка!$D$4)/100</f>
        <v>3262.2750000000001</v>
      </c>
      <c r="K32" s="232" t="s">
        <v>349</v>
      </c>
      <c r="L32" s="169"/>
      <c r="M32" s="105">
        <f>((Скидка!BR22*(100-Скидка!$C$3))*Скидка!$D$4)/100</f>
        <v>3011.1750000000002</v>
      </c>
      <c r="N32" s="232" t="s">
        <v>347</v>
      </c>
      <c r="O32" s="169"/>
      <c r="P32" s="105">
        <f>((Скидка!BU22*(100-Скидка!$C$3))*Скидка!$D$4)/100</f>
        <v>2021.9625000000001</v>
      </c>
    </row>
    <row r="33" spans="1:16" ht="22.5" customHeight="1" thickTop="1" x14ac:dyDescent="0.35">
      <c r="A33" s="2"/>
      <c r="B33" s="857" t="s">
        <v>153</v>
      </c>
      <c r="C33" s="858"/>
      <c r="D33" s="858"/>
      <c r="E33" s="867" t="s">
        <v>383</v>
      </c>
      <c r="F33" s="858"/>
      <c r="G33" s="858"/>
      <c r="H33" s="858"/>
      <c r="I33" s="858"/>
      <c r="J33" s="858"/>
      <c r="K33" s="858"/>
      <c r="L33" s="858"/>
      <c r="M33" s="858"/>
      <c r="N33" s="858"/>
      <c r="O33" s="858"/>
      <c r="P33" s="868"/>
    </row>
    <row r="34" spans="1:16" ht="18" customHeight="1" x14ac:dyDescent="0.25">
      <c r="A34" s="2"/>
      <c r="B34" s="830" t="s">
        <v>9</v>
      </c>
      <c r="C34" s="792"/>
      <c r="D34" s="793"/>
      <c r="E34" s="839" t="s">
        <v>53</v>
      </c>
      <c r="F34" s="825"/>
      <c r="G34" s="826"/>
      <c r="H34" s="830" t="s">
        <v>23</v>
      </c>
      <c r="I34" s="792"/>
      <c r="J34" s="793"/>
      <c r="K34" s="830" t="s">
        <v>24</v>
      </c>
      <c r="L34" s="792"/>
      <c r="M34" s="793"/>
      <c r="N34" s="830" t="s">
        <v>25</v>
      </c>
      <c r="O34" s="792"/>
      <c r="P34" s="793"/>
    </row>
    <row r="35" spans="1:16" ht="55.5" customHeight="1" x14ac:dyDescent="0.25">
      <c r="A35" s="2"/>
      <c r="B35" s="540"/>
      <c r="C35" s="148"/>
      <c r="D35" s="148"/>
      <c r="E35" s="369"/>
      <c r="F35" s="378"/>
      <c r="G35" s="379"/>
      <c r="H35" s="160"/>
      <c r="I35" s="160"/>
      <c r="J35" s="160"/>
      <c r="K35" s="102"/>
      <c r="L35" s="160"/>
      <c r="M35" s="103"/>
      <c r="N35" s="160"/>
      <c r="O35" s="160"/>
      <c r="P35" s="103"/>
    </row>
    <row r="36" spans="1:16" ht="27" customHeight="1" x14ac:dyDescent="0.2">
      <c r="A36" s="2"/>
      <c r="B36" s="904" t="s">
        <v>581</v>
      </c>
      <c r="C36" s="148"/>
      <c r="D36" s="148"/>
      <c r="E36" s="795"/>
      <c r="F36" s="750"/>
      <c r="G36" s="781"/>
      <c r="H36" s="160"/>
      <c r="I36" s="160"/>
      <c r="J36" s="160"/>
      <c r="K36" s="102"/>
      <c r="L36" s="160"/>
      <c r="M36" s="103"/>
      <c r="N36" s="160"/>
      <c r="O36" s="160"/>
      <c r="P36" s="103"/>
    </row>
    <row r="37" spans="1:16" ht="18.75" customHeight="1" x14ac:dyDescent="0.3">
      <c r="A37" s="2"/>
      <c r="B37" s="904"/>
      <c r="C37" s="148"/>
      <c r="D37" s="148"/>
      <c r="E37" s="380" t="s">
        <v>396</v>
      </c>
      <c r="F37" s="373"/>
      <c r="G37" s="364">
        <f>((Скидка!BL26*(100-Скидка!$C$3))*Скидка!$D$4)/100</f>
        <v>340.2</v>
      </c>
      <c r="H37" s="160"/>
      <c r="I37" s="160"/>
      <c r="J37" s="160"/>
      <c r="K37" s="102"/>
      <c r="L37" s="160"/>
      <c r="M37" s="103"/>
      <c r="N37" s="160"/>
      <c r="O37" s="160"/>
      <c r="P37" s="103"/>
    </row>
    <row r="38" spans="1:16" ht="46.5" customHeight="1" x14ac:dyDescent="0.25">
      <c r="A38" s="2"/>
      <c r="B38" s="149"/>
      <c r="C38" s="62"/>
      <c r="D38" s="62"/>
      <c r="E38" s="907" t="s">
        <v>26</v>
      </c>
      <c r="F38" s="908"/>
      <c r="G38" s="909"/>
      <c r="H38" s="160"/>
      <c r="I38" s="160"/>
      <c r="J38" s="160"/>
      <c r="K38" s="102"/>
      <c r="L38" s="160"/>
      <c r="M38" s="103"/>
      <c r="N38" s="160"/>
      <c r="O38" s="160"/>
      <c r="P38" s="103"/>
    </row>
    <row r="39" spans="1:16" ht="18.75" customHeight="1" x14ac:dyDescent="0.25">
      <c r="A39" s="2"/>
      <c r="B39" s="149"/>
      <c r="C39" s="150"/>
      <c r="D39" s="150"/>
      <c r="E39" s="102"/>
      <c r="F39" s="160"/>
      <c r="G39" s="103"/>
      <c r="H39" s="34"/>
      <c r="I39" s="30"/>
      <c r="J39" s="30"/>
      <c r="K39" s="178"/>
      <c r="L39" s="30"/>
      <c r="M39" s="195"/>
      <c r="N39" s="34"/>
      <c r="O39" s="30"/>
      <c r="P39" s="195"/>
    </row>
    <row r="40" spans="1:16" s="40" customFormat="1" ht="18.75" customHeight="1" x14ac:dyDescent="0.25">
      <c r="A40" s="36"/>
      <c r="B40" s="149"/>
      <c r="C40" s="150"/>
      <c r="D40" s="150"/>
      <c r="E40" s="166"/>
      <c r="F40" s="41"/>
      <c r="G40" s="167"/>
      <c r="H40" s="42"/>
      <c r="I40" s="41"/>
      <c r="J40" s="41"/>
      <c r="K40" s="166"/>
      <c r="L40" s="41"/>
      <c r="M40" s="167"/>
      <c r="N40" s="42"/>
      <c r="O40" s="41"/>
      <c r="P40" s="167"/>
    </row>
    <row r="41" spans="1:16" ht="17.25" customHeight="1" x14ac:dyDescent="0.2">
      <c r="A41" s="2"/>
      <c r="B41" s="747"/>
      <c r="C41" s="748"/>
      <c r="D41" s="748"/>
      <c r="E41" s="747"/>
      <c r="F41" s="748"/>
      <c r="G41" s="749"/>
      <c r="H41" s="748"/>
      <c r="I41" s="748"/>
      <c r="J41" s="748"/>
      <c r="K41" s="151"/>
      <c r="L41" s="147"/>
      <c r="M41" s="152"/>
      <c r="N41" s="748"/>
      <c r="O41" s="748"/>
      <c r="P41" s="749"/>
    </row>
    <row r="42" spans="1:16" s="2" customFormat="1" ht="18.75" customHeight="1" thickBot="1" x14ac:dyDescent="0.35">
      <c r="B42" s="245" t="s">
        <v>346</v>
      </c>
      <c r="C42" s="196"/>
      <c r="D42" s="106">
        <f>((Скидка!BI31*(100-Скидка!$C$3))*Скидка!$D$4)/100</f>
        <v>3669.3</v>
      </c>
      <c r="E42" s="232" t="s">
        <v>397</v>
      </c>
      <c r="F42" s="169"/>
      <c r="G42" s="105">
        <f>((Скидка!BL31*(100-Скидка!$C$3))*Скидка!$D$4)/100</f>
        <v>603.45000000000005</v>
      </c>
      <c r="H42" s="244" t="s">
        <v>398</v>
      </c>
      <c r="I42" s="169"/>
      <c r="J42" s="106">
        <f>((Скидка!BO31*(100-Скидка!$C$3))*Скидка!$D$4)/100</f>
        <v>2199.15</v>
      </c>
      <c r="K42" s="232" t="s">
        <v>399</v>
      </c>
      <c r="L42" s="169"/>
      <c r="M42" s="105">
        <f>((Скидка!BR31*(100-Скидка!$C$3))*Скидка!$D$4)/100</f>
        <v>1410.4124999999999</v>
      </c>
      <c r="N42" s="232" t="s">
        <v>400</v>
      </c>
      <c r="O42" s="169"/>
      <c r="P42" s="105">
        <f>((Скидка!BU31*(100-Скидка!$C$3))*Скидка!$D$4)/100</f>
        <v>1083.375</v>
      </c>
    </row>
    <row r="43" spans="1:16" ht="23.25" customHeight="1" thickTop="1" x14ac:dyDescent="0.35">
      <c r="A43" s="2"/>
      <c r="B43" s="741" t="s">
        <v>383</v>
      </c>
      <c r="C43" s="742"/>
      <c r="D43" s="742"/>
      <c r="E43" s="742"/>
      <c r="F43" s="742"/>
      <c r="G43" s="742"/>
      <c r="H43" s="742"/>
      <c r="I43" s="742"/>
      <c r="J43" s="742"/>
      <c r="K43" s="741" t="s">
        <v>378</v>
      </c>
      <c r="L43" s="742"/>
      <c r="M43" s="742"/>
      <c r="N43" s="742"/>
      <c r="O43" s="742"/>
      <c r="P43" s="743"/>
    </row>
    <row r="44" spans="1:16" ht="18.75" customHeight="1" x14ac:dyDescent="0.25">
      <c r="A44" s="2"/>
      <c r="B44" s="830" t="s">
        <v>27</v>
      </c>
      <c r="C44" s="792"/>
      <c r="D44" s="793"/>
      <c r="E44" s="830" t="s">
        <v>28</v>
      </c>
      <c r="F44" s="792"/>
      <c r="G44" s="793"/>
      <c r="H44" s="830" t="s">
        <v>29</v>
      </c>
      <c r="I44" s="792"/>
      <c r="J44" s="793"/>
      <c r="K44" s="830" t="s">
        <v>30</v>
      </c>
      <c r="L44" s="792"/>
      <c r="M44" s="793"/>
      <c r="N44" s="830" t="s">
        <v>31</v>
      </c>
      <c r="O44" s="792"/>
      <c r="P44" s="793"/>
    </row>
    <row r="45" spans="1:16" ht="17.25" customHeight="1" x14ac:dyDescent="0.2">
      <c r="A45" s="2"/>
      <c r="B45" s="102"/>
      <c r="C45" s="160"/>
      <c r="D45" s="160"/>
      <c r="E45" s="102"/>
      <c r="F45" s="160"/>
      <c r="G45" s="103"/>
      <c r="H45" s="160"/>
      <c r="I45" s="160"/>
      <c r="J45" s="160"/>
      <c r="K45" s="102"/>
      <c r="L45" s="160"/>
      <c r="M45" s="103"/>
      <c r="N45" s="160"/>
      <c r="O45" s="160"/>
      <c r="P45" s="103"/>
    </row>
    <row r="46" spans="1:16" ht="16.5" customHeight="1" x14ac:dyDescent="0.2">
      <c r="A46" s="2"/>
      <c r="B46" s="102"/>
      <c r="C46" s="160"/>
      <c r="D46" s="160"/>
      <c r="E46" s="102"/>
      <c r="F46" s="160"/>
      <c r="G46" s="103"/>
      <c r="H46" s="160"/>
      <c r="I46" s="160"/>
      <c r="J46" s="160"/>
      <c r="K46" s="102"/>
      <c r="L46" s="160"/>
      <c r="M46" s="103"/>
      <c r="N46" s="160"/>
      <c r="O46" s="160"/>
      <c r="P46" s="103"/>
    </row>
    <row r="47" spans="1:16" ht="18.75" customHeight="1" x14ac:dyDescent="0.2">
      <c r="A47" s="2"/>
      <c r="B47" s="102"/>
      <c r="C47" s="160"/>
      <c r="D47" s="160"/>
      <c r="E47" s="102"/>
      <c r="F47" s="160"/>
      <c r="G47" s="103"/>
      <c r="H47" s="160"/>
      <c r="I47" s="160"/>
      <c r="J47" s="160"/>
      <c r="K47" s="102"/>
      <c r="L47" s="160"/>
      <c r="M47" s="103"/>
      <c r="N47" s="160"/>
      <c r="O47" s="160"/>
      <c r="P47" s="103"/>
    </row>
    <row r="48" spans="1:16" ht="80.25" customHeight="1" x14ac:dyDescent="0.25">
      <c r="A48" s="2"/>
      <c r="B48" s="178"/>
      <c r="C48" s="30"/>
      <c r="D48" s="30"/>
      <c r="E48" s="178"/>
      <c r="F48" s="30"/>
      <c r="G48" s="195"/>
      <c r="H48" s="34"/>
      <c r="I48" s="30"/>
      <c r="J48" s="30"/>
      <c r="K48" s="178"/>
      <c r="L48" s="30"/>
      <c r="M48" s="195"/>
      <c r="N48" s="34"/>
      <c r="O48" s="30"/>
      <c r="P48" s="195"/>
    </row>
    <row r="49" spans="1:16" s="40" customFormat="1" ht="18.75" customHeight="1" x14ac:dyDescent="0.25">
      <c r="A49" s="36"/>
      <c r="B49" s="166"/>
      <c r="C49" s="41"/>
      <c r="D49" s="41"/>
      <c r="E49" s="166"/>
      <c r="F49" s="41"/>
      <c r="G49" s="167"/>
      <c r="H49" s="42"/>
      <c r="I49" s="41"/>
      <c r="J49" s="41"/>
      <c r="K49" s="166"/>
      <c r="L49" s="41"/>
      <c r="M49" s="167"/>
      <c r="N49" s="42"/>
      <c r="O49" s="30"/>
      <c r="P49" s="195"/>
    </row>
    <row r="50" spans="1:16" ht="17.25" customHeight="1" x14ac:dyDescent="0.2">
      <c r="A50" s="2"/>
      <c r="B50" s="747"/>
      <c r="C50" s="748"/>
      <c r="D50" s="748"/>
      <c r="E50" s="747"/>
      <c r="F50" s="748"/>
      <c r="G50" s="749"/>
      <c r="H50" s="748"/>
      <c r="I50" s="748"/>
      <c r="J50" s="748"/>
      <c r="K50" s="747"/>
      <c r="L50" s="748"/>
      <c r="M50" s="749"/>
      <c r="N50" s="748"/>
      <c r="O50" s="748"/>
      <c r="P50" s="749"/>
    </row>
    <row r="51" spans="1:16" s="2" customFormat="1" ht="18.75" customHeight="1" thickBot="1" x14ac:dyDescent="0.35">
      <c r="B51" s="234" t="s">
        <v>401</v>
      </c>
      <c r="C51" s="29"/>
      <c r="D51" s="182">
        <f>((Скидка!BI40*(100-Скидка!$C$3))*Скидка!$D$4)/100</f>
        <v>1131.9750000000001</v>
      </c>
      <c r="E51" s="234" t="s">
        <v>402</v>
      </c>
      <c r="F51" s="169"/>
      <c r="G51" s="105">
        <f>((Скидка!BL40*(100-Скидка!$C$3))*Скидка!$D$4)/100</f>
        <v>759.375</v>
      </c>
      <c r="H51" s="234" t="s">
        <v>403</v>
      </c>
      <c r="I51" s="29"/>
      <c r="J51" s="182">
        <f>((Скидка!BO40*(100-Скидка!$C$3))*Скидка!$D$4)/100</f>
        <v>603.45000000000005</v>
      </c>
      <c r="K51" s="232" t="s">
        <v>404</v>
      </c>
      <c r="L51" s="169"/>
      <c r="M51" s="105">
        <f>((Скидка!BR40*(100-Скидка!$C$3))*Скидка!$D$4)/100</f>
        <v>2703.375</v>
      </c>
      <c r="N51" s="232" t="s">
        <v>405</v>
      </c>
      <c r="O51" s="29"/>
      <c r="P51" s="115">
        <f>((Скидка!BU40*(100-Скидка!$C$3))*Скидка!$D$4)/100</f>
        <v>1616.9625000000001</v>
      </c>
    </row>
    <row r="52" spans="1:16" ht="23.25" customHeight="1" thickTop="1" x14ac:dyDescent="0.35">
      <c r="A52" s="2"/>
      <c r="B52" s="902" t="s">
        <v>159</v>
      </c>
      <c r="C52" s="900"/>
      <c r="D52" s="900"/>
      <c r="E52" s="900"/>
      <c r="F52" s="900"/>
      <c r="G52" s="900"/>
      <c r="H52" s="900"/>
      <c r="I52" s="900"/>
      <c r="J52" s="900"/>
      <c r="K52" s="900"/>
      <c r="L52" s="900"/>
      <c r="M52" s="900"/>
      <c r="N52" s="899" t="s">
        <v>158</v>
      </c>
      <c r="O52" s="900"/>
      <c r="P52" s="901"/>
    </row>
    <row r="53" spans="1:16" ht="20.25" customHeight="1" x14ac:dyDescent="0.25">
      <c r="A53" s="2"/>
      <c r="B53" s="830" t="s">
        <v>38</v>
      </c>
      <c r="C53" s="792"/>
      <c r="D53" s="793"/>
      <c r="E53" s="830" t="s">
        <v>39</v>
      </c>
      <c r="F53" s="792"/>
      <c r="G53" s="793"/>
      <c r="H53" s="830" t="s">
        <v>45</v>
      </c>
      <c r="I53" s="792"/>
      <c r="J53" s="793"/>
      <c r="K53" s="830" t="s">
        <v>51</v>
      </c>
      <c r="L53" s="792"/>
      <c r="M53" s="793"/>
      <c r="N53" s="246" t="s">
        <v>37</v>
      </c>
      <c r="O53" s="247"/>
      <c r="P53" s="248" t="s">
        <v>263</v>
      </c>
    </row>
    <row r="54" spans="1:16" ht="17.25" customHeight="1" x14ac:dyDescent="0.2">
      <c r="A54" s="2"/>
      <c r="B54" s="102"/>
      <c r="C54" s="160"/>
      <c r="D54" s="160"/>
      <c r="E54" s="102"/>
      <c r="F54" s="160"/>
      <c r="G54" s="103"/>
      <c r="H54" s="160"/>
      <c r="I54" s="160"/>
      <c r="J54" s="160"/>
      <c r="K54" s="197"/>
      <c r="L54" s="35"/>
      <c r="M54" s="198"/>
      <c r="N54" s="160"/>
      <c r="O54" s="160"/>
      <c r="P54" s="162" t="s">
        <v>265</v>
      </c>
    </row>
    <row r="55" spans="1:16" ht="17.25" customHeight="1" x14ac:dyDescent="0.2">
      <c r="A55" s="2"/>
      <c r="B55" s="102"/>
      <c r="C55" s="160"/>
      <c r="D55" s="160"/>
      <c r="E55" s="102"/>
      <c r="F55" s="160"/>
      <c r="G55" s="103"/>
      <c r="H55" s="160"/>
      <c r="I55" s="160"/>
      <c r="J55" s="160"/>
      <c r="K55" s="102"/>
      <c r="L55" s="160"/>
      <c r="M55" s="103"/>
      <c r="N55" s="160"/>
      <c r="O55" s="160"/>
      <c r="P55" s="103"/>
    </row>
    <row r="56" spans="1:16" ht="66" customHeight="1" x14ac:dyDescent="0.25">
      <c r="A56" s="2"/>
      <c r="B56" s="102"/>
      <c r="C56" s="160"/>
      <c r="D56" s="160"/>
      <c r="E56" s="102"/>
      <c r="F56" s="160"/>
      <c r="G56" s="103"/>
      <c r="H56" s="160"/>
      <c r="I56" s="160"/>
      <c r="J56" s="160"/>
      <c r="K56" s="102"/>
      <c r="L56" s="34"/>
      <c r="M56" s="103"/>
      <c r="N56" s="160"/>
      <c r="O56" s="160"/>
      <c r="P56" s="103"/>
    </row>
    <row r="57" spans="1:16" ht="17.25" customHeight="1" x14ac:dyDescent="0.25">
      <c r="B57" s="178"/>
      <c r="C57" s="30"/>
      <c r="D57" s="30"/>
      <c r="E57" s="178"/>
      <c r="F57" s="30"/>
      <c r="G57" s="195"/>
      <c r="H57" s="34"/>
      <c r="I57" s="30"/>
      <c r="J57" s="30"/>
      <c r="K57" s="747"/>
      <c r="L57" s="748"/>
      <c r="M57" s="749"/>
      <c r="N57" s="41"/>
      <c r="O57" s="30"/>
      <c r="P57" s="180"/>
    </row>
    <row r="58" spans="1:16" s="40" customFormat="1" ht="18.75" customHeight="1" x14ac:dyDescent="0.25">
      <c r="B58" s="166"/>
      <c r="C58" s="41"/>
      <c r="D58" s="41"/>
      <c r="E58" s="166"/>
      <c r="F58" s="41"/>
      <c r="G58" s="167"/>
      <c r="H58" s="42"/>
      <c r="I58" s="41"/>
      <c r="J58" s="41"/>
      <c r="K58" s="166"/>
      <c r="L58" s="41"/>
      <c r="M58" s="167"/>
      <c r="N58" s="42"/>
      <c r="O58" s="30"/>
      <c r="P58" s="152"/>
    </row>
    <row r="59" spans="1:16" ht="18" x14ac:dyDescent="0.25">
      <c r="A59" s="2"/>
      <c r="B59" s="747"/>
      <c r="C59" s="748"/>
      <c r="D59" s="748"/>
      <c r="E59" s="747"/>
      <c r="F59" s="748"/>
      <c r="G59" s="749"/>
      <c r="H59" s="748"/>
      <c r="I59" s="748"/>
      <c r="J59" s="748"/>
      <c r="K59" s="747"/>
      <c r="L59" s="748"/>
      <c r="M59" s="749"/>
      <c r="N59" s="745" t="s">
        <v>488</v>
      </c>
      <c r="O59" s="745"/>
      <c r="P59" s="746"/>
    </row>
    <row r="60" spans="1:16" s="2" customFormat="1" ht="18.75" customHeight="1" thickBot="1" x14ac:dyDescent="0.35">
      <c r="B60" s="232" t="s">
        <v>406</v>
      </c>
      <c r="C60" s="169"/>
      <c r="D60" s="106">
        <f>((Скидка!BI50*(100-Скидка!$C$3))*Скидка!$D$4)/100</f>
        <v>592.31250000000011</v>
      </c>
      <c r="E60" s="232" t="s">
        <v>407</v>
      </c>
      <c r="F60" s="169"/>
      <c r="G60" s="105">
        <f>((Скидка!BL50*(100-Скидка!$C$3))*Скидка!$D$4)/100</f>
        <v>592.31250000000011</v>
      </c>
      <c r="H60" s="244" t="s">
        <v>408</v>
      </c>
      <c r="I60" s="169"/>
      <c r="J60" s="106">
        <f>((Скидка!BO50*(100-Скидка!$C$3))*Скидка!$D$4)/100</f>
        <v>592.31250000000011</v>
      </c>
      <c r="K60" s="232" t="s">
        <v>163</v>
      </c>
      <c r="L60" s="169"/>
      <c r="M60" s="105">
        <f>((Скидка!BR50*(100-Скидка!$C$3))*Скидка!$D$4)/100</f>
        <v>745.2</v>
      </c>
      <c r="N60" s="249">
        <f>((Скидка!BS50*(100-Скидка!$C$3))*Скидка!$D$4)/100</f>
        <v>3727.0124999999998</v>
      </c>
      <c r="O60" s="169"/>
      <c r="P60" s="105">
        <f>((Скидка!BU50*(100-Скидка!$C$3))*Скидка!$D$4)/100</f>
        <v>3840.4124999999999</v>
      </c>
    </row>
    <row r="61" spans="1:16" s="338" customFormat="1" ht="54" customHeight="1" thickTop="1" x14ac:dyDescent="0.2">
      <c r="B61" s="873" t="s">
        <v>576</v>
      </c>
      <c r="C61" s="874"/>
      <c r="D61" s="874"/>
      <c r="E61" s="874"/>
      <c r="F61" s="874"/>
      <c r="G61" s="874"/>
      <c r="H61" s="874"/>
      <c r="I61" s="874"/>
      <c r="J61" s="874"/>
      <c r="K61" s="874"/>
      <c r="L61" s="874"/>
      <c r="M61" s="874"/>
      <c r="N61" s="874"/>
      <c r="O61" s="874"/>
      <c r="P61" s="875"/>
    </row>
    <row r="62" spans="1:16" ht="15" customHeight="1" x14ac:dyDescent="0.2">
      <c r="A62" s="2"/>
      <c r="B62" s="340"/>
      <c r="C62" s="340"/>
      <c r="D62" s="340"/>
      <c r="E62" s="340"/>
      <c r="F62" s="340"/>
      <c r="G62" s="340"/>
      <c r="H62" s="340"/>
      <c r="I62" s="340"/>
      <c r="J62" s="340"/>
      <c r="K62" s="340"/>
      <c r="L62" s="340"/>
      <c r="M62" s="340"/>
      <c r="N62" s="340"/>
    </row>
    <row r="63" spans="1:16" ht="17.25" customHeight="1" x14ac:dyDescent="0.2">
      <c r="A63" s="2"/>
      <c r="B63" s="340"/>
      <c r="C63" s="340"/>
      <c r="D63" s="340"/>
      <c r="E63" s="340"/>
      <c r="F63" s="340"/>
      <c r="G63" s="340"/>
      <c r="H63" s="340"/>
      <c r="I63" s="340"/>
      <c r="J63" s="340"/>
      <c r="K63" s="340"/>
      <c r="L63" s="340"/>
      <c r="M63" s="340"/>
      <c r="N63" s="340"/>
    </row>
    <row r="64" spans="1:16" s="2" customFormat="1" ht="17.25" customHeight="1" x14ac:dyDescent="0.2">
      <c r="D64" s="5"/>
      <c r="E64" s="5"/>
      <c r="F64" s="4"/>
      <c r="G64" s="6"/>
      <c r="H64" s="6"/>
      <c r="J64" s="748"/>
      <c r="K64" s="748"/>
      <c r="L64" s="748"/>
      <c r="M64" s="748"/>
    </row>
    <row r="65" spans="3:13" s="2" customFormat="1" ht="17.25" customHeight="1" x14ac:dyDescent="0.2">
      <c r="C65" s="748"/>
      <c r="D65" s="748"/>
      <c r="E65" s="748"/>
      <c r="F65" s="748"/>
      <c r="G65" s="748"/>
      <c r="H65" s="10"/>
      <c r="L65" s="5"/>
      <c r="M65" s="4"/>
    </row>
    <row r="66" spans="3:13" s="2" customFormat="1" ht="17.25" customHeight="1" x14ac:dyDescent="0.2">
      <c r="D66" s="5"/>
      <c r="E66" s="5"/>
      <c r="F66" s="4"/>
      <c r="G66" s="6"/>
      <c r="H66" s="6"/>
      <c r="L66" s="5"/>
      <c r="M66" s="4"/>
    </row>
    <row r="67" spans="3:13" s="2" customFormat="1" ht="17.25" customHeight="1" x14ac:dyDescent="0.2">
      <c r="D67" s="5"/>
      <c r="E67" s="5"/>
      <c r="F67" s="4"/>
      <c r="G67" s="6"/>
      <c r="H67" s="6"/>
      <c r="L67" s="11"/>
      <c r="M67" s="4"/>
    </row>
    <row r="68" spans="3:13" s="2" customFormat="1" ht="17.25" customHeight="1" x14ac:dyDescent="0.25">
      <c r="D68" s="11"/>
      <c r="E68" s="11"/>
      <c r="F68" s="4"/>
      <c r="G68" s="14"/>
      <c r="H68" s="14"/>
      <c r="L68" s="5"/>
      <c r="M68" s="4"/>
    </row>
    <row r="69" spans="3:13" s="2" customFormat="1" ht="17.25" customHeight="1" x14ac:dyDescent="0.25">
      <c r="D69" s="5"/>
      <c r="E69" s="5"/>
      <c r="F69" s="4"/>
      <c r="G69" s="9"/>
      <c r="H69" s="9"/>
      <c r="L69" s="5"/>
      <c r="M69" s="4"/>
    </row>
    <row r="70" spans="3:13" s="2" customFormat="1" ht="17.25" customHeight="1" x14ac:dyDescent="0.2">
      <c r="D70" s="5"/>
      <c r="E70" s="5"/>
      <c r="F70" s="4"/>
      <c r="G70" s="6"/>
      <c r="H70" s="6"/>
      <c r="L70" s="5"/>
      <c r="M70" s="4"/>
    </row>
    <row r="71" spans="3:13" s="2" customFormat="1" ht="17.25" customHeight="1" x14ac:dyDescent="0.2">
      <c r="D71" s="5"/>
      <c r="E71" s="5"/>
      <c r="F71" s="4"/>
      <c r="G71" s="6"/>
      <c r="H71" s="6"/>
      <c r="J71" s="748"/>
      <c r="K71" s="748"/>
      <c r="L71" s="748"/>
      <c r="M71" s="748"/>
    </row>
    <row r="72" spans="3:13" s="2" customFormat="1" ht="17.25" customHeight="1" x14ac:dyDescent="0.2">
      <c r="C72" s="748"/>
      <c r="D72" s="748"/>
      <c r="E72" s="748"/>
      <c r="F72" s="748"/>
      <c r="G72" s="748"/>
      <c r="H72" s="10"/>
      <c r="L72" s="5"/>
      <c r="M72" s="4"/>
    </row>
    <row r="73" spans="3:13" s="2" customFormat="1" ht="17.25" customHeight="1" x14ac:dyDescent="0.2">
      <c r="D73" s="5"/>
      <c r="E73" s="5"/>
      <c r="F73" s="4"/>
      <c r="G73" s="6"/>
      <c r="H73" s="6"/>
      <c r="L73" s="5"/>
      <c r="M73" s="4"/>
    </row>
    <row r="74" spans="3:13" s="2" customFormat="1" ht="17.25" customHeight="1" x14ac:dyDescent="0.2">
      <c r="D74" s="5"/>
      <c r="E74" s="5"/>
      <c r="F74" s="4"/>
      <c r="G74" s="6"/>
      <c r="H74" s="6"/>
      <c r="L74" s="11"/>
      <c r="M74" s="4"/>
    </row>
    <row r="75" spans="3:13" s="2" customFormat="1" ht="17.25" customHeight="1" x14ac:dyDescent="0.25">
      <c r="D75" s="11"/>
      <c r="E75" s="11"/>
      <c r="F75" s="4"/>
      <c r="G75" s="14"/>
      <c r="H75" s="14"/>
      <c r="L75" s="5"/>
      <c r="M75" s="4"/>
    </row>
    <row r="76" spans="3:13" s="2" customFormat="1" ht="17.25" customHeight="1" x14ac:dyDescent="0.25">
      <c r="D76" s="5"/>
      <c r="E76" s="5"/>
      <c r="F76" s="4"/>
      <c r="G76" s="9"/>
      <c r="H76" s="9"/>
      <c r="L76" s="5"/>
      <c r="M76" s="4"/>
    </row>
    <row r="77" spans="3:13" s="2" customFormat="1" ht="17.25" customHeight="1" x14ac:dyDescent="0.2">
      <c r="D77" s="5"/>
      <c r="E77" s="5"/>
      <c r="F77" s="4"/>
      <c r="G77" s="6"/>
      <c r="H77" s="6"/>
      <c r="L77" s="5"/>
      <c r="M77" s="4"/>
    </row>
    <row r="78" spans="3:13" s="2" customFormat="1" ht="17.25" customHeight="1" x14ac:dyDescent="0.2">
      <c r="D78" s="5"/>
      <c r="E78" s="5"/>
      <c r="F78" s="4"/>
      <c r="G78" s="6"/>
      <c r="H78" s="6"/>
      <c r="L78" s="5"/>
      <c r="M78" s="4"/>
    </row>
    <row r="79" spans="3:13" s="2" customFormat="1" x14ac:dyDescent="0.2"/>
    <row r="80" spans="3:13" s="2" customFormat="1" x14ac:dyDescent="0.2"/>
    <row r="81" s="2" customFormat="1" x14ac:dyDescent="0.2"/>
    <row r="82" s="2" customFormat="1" x14ac:dyDescent="0.2"/>
    <row r="83" s="2" customFormat="1" x14ac:dyDescent="0.2"/>
    <row r="84" s="2" customFormat="1" x14ac:dyDescent="0.2"/>
    <row r="85" s="2" customFormat="1" x14ac:dyDescent="0.2"/>
    <row r="86" s="2" customFormat="1" x14ac:dyDescent="0.2"/>
    <row r="87" s="2" customFormat="1" x14ac:dyDescent="0.2"/>
    <row r="88" s="2" customFormat="1" x14ac:dyDescent="0.2"/>
    <row r="89" s="2" customFormat="1" x14ac:dyDescent="0.2"/>
    <row r="90" s="2" customFormat="1" x14ac:dyDescent="0.2"/>
    <row r="91" s="2" customFormat="1" x14ac:dyDescent="0.2"/>
    <row r="92" s="2" customFormat="1" x14ac:dyDescent="0.2"/>
    <row r="93" s="2" customFormat="1" x14ac:dyDescent="0.2"/>
    <row r="94" s="2" customFormat="1" x14ac:dyDescent="0.2"/>
    <row r="95" s="2" customFormat="1" x14ac:dyDescent="0.2"/>
    <row r="96" s="2" customFormat="1" x14ac:dyDescent="0.2"/>
    <row r="97" s="2" customFormat="1" x14ac:dyDescent="0.2"/>
    <row r="98" s="2" customFormat="1" x14ac:dyDescent="0.2"/>
    <row r="99" s="2" customFormat="1" x14ac:dyDescent="0.2"/>
    <row r="100" s="2" customFormat="1" x14ac:dyDescent="0.2"/>
    <row r="101" s="2" customFormat="1" x14ac:dyDescent="0.2"/>
    <row r="102" s="2" customFormat="1" x14ac:dyDescent="0.2"/>
    <row r="103" s="2" customFormat="1" x14ac:dyDescent="0.2"/>
    <row r="104" s="2" customFormat="1" x14ac:dyDescent="0.2"/>
    <row r="105" s="2" customFormat="1" x14ac:dyDescent="0.2"/>
    <row r="106" s="2" customFormat="1" x14ac:dyDescent="0.2"/>
    <row r="107" s="2" customFormat="1" x14ac:dyDescent="0.2"/>
    <row r="108" s="2" customFormat="1" x14ac:dyDescent="0.2"/>
    <row r="109" s="2" customFormat="1" x14ac:dyDescent="0.2"/>
    <row r="110" s="2" customFormat="1" x14ac:dyDescent="0.2"/>
    <row r="111" s="2" customFormat="1" x14ac:dyDescent="0.2"/>
    <row r="112" s="2" customFormat="1" x14ac:dyDescent="0.2"/>
    <row r="113" s="2" customFormat="1" x14ac:dyDescent="0.2"/>
    <row r="114" s="2" customFormat="1" x14ac:dyDescent="0.2"/>
    <row r="115" s="2" customFormat="1" x14ac:dyDescent="0.2"/>
    <row r="116" s="2" customFormat="1" x14ac:dyDescent="0.2"/>
    <row r="117" s="2" customFormat="1" x14ac:dyDescent="0.2"/>
    <row r="118" s="2" customFormat="1" x14ac:dyDescent="0.2"/>
    <row r="119" s="2" customFormat="1" x14ac:dyDescent="0.2"/>
    <row r="120" s="2" customFormat="1" x14ac:dyDescent="0.2"/>
    <row r="121" s="2" customFormat="1" x14ac:dyDescent="0.2"/>
    <row r="122" s="2" customFormat="1" x14ac:dyDescent="0.2"/>
    <row r="123" s="2" customFormat="1" x14ac:dyDescent="0.2"/>
    <row r="124" s="2" customFormat="1" x14ac:dyDescent="0.2"/>
    <row r="125" s="2" customFormat="1" x14ac:dyDescent="0.2"/>
    <row r="126" s="2" customFormat="1" x14ac:dyDescent="0.2"/>
    <row r="127" s="2" customFormat="1" x14ac:dyDescent="0.2"/>
    <row r="128" s="2" customFormat="1" x14ac:dyDescent="0.2"/>
    <row r="129" s="2" customFormat="1" x14ac:dyDescent="0.2"/>
    <row r="130" s="2" customFormat="1" x14ac:dyDescent="0.2"/>
    <row r="131" s="2" customFormat="1" x14ac:dyDescent="0.2"/>
    <row r="132" s="2" customFormat="1" x14ac:dyDescent="0.2"/>
    <row r="133" s="2" customFormat="1" x14ac:dyDescent="0.2"/>
    <row r="134" s="2" customFormat="1" x14ac:dyDescent="0.2"/>
    <row r="135" s="2" customFormat="1" x14ac:dyDescent="0.2"/>
    <row r="136" s="2" customFormat="1" x14ac:dyDescent="0.2"/>
    <row r="137" s="2" customFormat="1" x14ac:dyDescent="0.2"/>
    <row r="138" s="2" customFormat="1" x14ac:dyDescent="0.2"/>
    <row r="139" s="2" customFormat="1" x14ac:dyDescent="0.2"/>
    <row r="140" s="2" customFormat="1" x14ac:dyDescent="0.2"/>
    <row r="141" s="2" customFormat="1" x14ac:dyDescent="0.2"/>
    <row r="142" s="2" customFormat="1" x14ac:dyDescent="0.2"/>
    <row r="143" s="2" customFormat="1" x14ac:dyDescent="0.2"/>
    <row r="144" s="2" customFormat="1" x14ac:dyDescent="0.2"/>
    <row r="145" s="2" customFormat="1" x14ac:dyDescent="0.2"/>
    <row r="146" s="2" customFormat="1" x14ac:dyDescent="0.2"/>
    <row r="147" s="2" customFormat="1" x14ac:dyDescent="0.2"/>
    <row r="148" s="2" customFormat="1" x14ac:dyDescent="0.2"/>
    <row r="149" s="2" customFormat="1" x14ac:dyDescent="0.2"/>
    <row r="150" s="2" customFormat="1" x14ac:dyDescent="0.2"/>
    <row r="151" s="2" customFormat="1" x14ac:dyDescent="0.2"/>
    <row r="152" s="2" customFormat="1" x14ac:dyDescent="0.2"/>
    <row r="153" s="2" customFormat="1" x14ac:dyDescent="0.2"/>
    <row r="154" s="2" customFormat="1" x14ac:dyDescent="0.2"/>
    <row r="155" s="2" customFormat="1" x14ac:dyDescent="0.2"/>
    <row r="156" s="2" customFormat="1" x14ac:dyDescent="0.2"/>
    <row r="157" s="2" customFormat="1" x14ac:dyDescent="0.2"/>
    <row r="158" s="2" customFormat="1" x14ac:dyDescent="0.2"/>
    <row r="159" s="2" customFormat="1" x14ac:dyDescent="0.2"/>
    <row r="160" s="2" customFormat="1" x14ac:dyDescent="0.2"/>
    <row r="161" s="2" customFormat="1" x14ac:dyDescent="0.2"/>
    <row r="162" s="2" customFormat="1" x14ac:dyDescent="0.2"/>
    <row r="163" s="2" customFormat="1" x14ac:dyDescent="0.2"/>
    <row r="164" s="2" customFormat="1" x14ac:dyDescent="0.2"/>
    <row r="165" s="2" customFormat="1" x14ac:dyDescent="0.2"/>
    <row r="166" s="2" customFormat="1" x14ac:dyDescent="0.2"/>
    <row r="167" s="2" customFormat="1" x14ac:dyDescent="0.2"/>
    <row r="168" s="2" customFormat="1" x14ac:dyDescent="0.2"/>
    <row r="169" s="2" customFormat="1" x14ac:dyDescent="0.2"/>
    <row r="170" s="2" customFormat="1" x14ac:dyDescent="0.2"/>
    <row r="171" s="2" customFormat="1" x14ac:dyDescent="0.2"/>
    <row r="172" s="2" customFormat="1" x14ac:dyDescent="0.2"/>
    <row r="173" s="2" customFormat="1" x14ac:dyDescent="0.2"/>
    <row r="174" s="2" customFormat="1" x14ac:dyDescent="0.2"/>
    <row r="175" s="2" customFormat="1" x14ac:dyDescent="0.2"/>
    <row r="176" s="2" customFormat="1" x14ac:dyDescent="0.2"/>
    <row r="177" s="2" customFormat="1" x14ac:dyDescent="0.2"/>
    <row r="178" s="2" customFormat="1" x14ac:dyDescent="0.2"/>
    <row r="179" s="2" customFormat="1" x14ac:dyDescent="0.2"/>
    <row r="180" s="2" customFormat="1" x14ac:dyDescent="0.2"/>
    <row r="181" s="2" customFormat="1" x14ac:dyDescent="0.2"/>
    <row r="182" s="2" customFormat="1" x14ac:dyDescent="0.2"/>
    <row r="183" s="2" customFormat="1" x14ac:dyDescent="0.2"/>
    <row r="184" s="2" customFormat="1" x14ac:dyDescent="0.2"/>
    <row r="185" s="2" customFormat="1" x14ac:dyDescent="0.2"/>
    <row r="186" s="2" customFormat="1" x14ac:dyDescent="0.2"/>
    <row r="187" s="2" customFormat="1" x14ac:dyDescent="0.2"/>
    <row r="188" s="2" customFormat="1" x14ac:dyDescent="0.2"/>
    <row r="189" s="2" customFormat="1" x14ac:dyDescent="0.2"/>
    <row r="190" s="2" customFormat="1" x14ac:dyDescent="0.2"/>
    <row r="191" s="2" customFormat="1" x14ac:dyDescent="0.2"/>
    <row r="192" s="2" customFormat="1" x14ac:dyDescent="0.2"/>
    <row r="193" s="2" customFormat="1" x14ac:dyDescent="0.2"/>
    <row r="194" s="2" customFormat="1" x14ac:dyDescent="0.2"/>
    <row r="195" s="2" customFormat="1" x14ac:dyDescent="0.2"/>
    <row r="196" s="2" customFormat="1" x14ac:dyDescent="0.2"/>
    <row r="197" s="2" customFormat="1" x14ac:dyDescent="0.2"/>
    <row r="198" s="2" customFormat="1" x14ac:dyDescent="0.2"/>
    <row r="199" s="2" customFormat="1" x14ac:dyDescent="0.2"/>
    <row r="200" s="2" customFormat="1" x14ac:dyDescent="0.2"/>
    <row r="201" s="2" customFormat="1" x14ac:dyDescent="0.2"/>
    <row r="202" s="2" customFormat="1" x14ac:dyDescent="0.2"/>
    <row r="203" s="2" customFormat="1" x14ac:dyDescent="0.2"/>
    <row r="204" s="2" customFormat="1" x14ac:dyDescent="0.2"/>
    <row r="205" s="2" customFormat="1" x14ac:dyDescent="0.2"/>
    <row r="206" s="2" customFormat="1" x14ac:dyDescent="0.2"/>
    <row r="207" s="2" customFormat="1" x14ac:dyDescent="0.2"/>
    <row r="208" s="2" customFormat="1" x14ac:dyDescent="0.2"/>
    <row r="209" s="2" customFormat="1" x14ac:dyDescent="0.2"/>
    <row r="210" s="2" customFormat="1" x14ac:dyDescent="0.2"/>
    <row r="211" s="2" customFormat="1" x14ac:dyDescent="0.2"/>
    <row r="212" s="2" customFormat="1" x14ac:dyDescent="0.2"/>
    <row r="213" s="2" customFormat="1" x14ac:dyDescent="0.2"/>
    <row r="214" s="2" customFormat="1" x14ac:dyDescent="0.2"/>
    <row r="215" s="2" customFormat="1" x14ac:dyDescent="0.2"/>
    <row r="216" s="2" customFormat="1" x14ac:dyDescent="0.2"/>
    <row r="217" s="2" customFormat="1" x14ac:dyDescent="0.2"/>
    <row r="218" s="2" customFormat="1" x14ac:dyDescent="0.2"/>
    <row r="219" s="2" customFormat="1" x14ac:dyDescent="0.2"/>
    <row r="220" s="2" customFormat="1" x14ac:dyDescent="0.2"/>
    <row r="221" s="2" customFormat="1" x14ac:dyDescent="0.2"/>
    <row r="222" s="2" customFormat="1" x14ac:dyDescent="0.2"/>
    <row r="223" s="2" customFormat="1" x14ac:dyDescent="0.2"/>
    <row r="224" s="2" customFormat="1" x14ac:dyDescent="0.2"/>
    <row r="225" s="2" customFormat="1" x14ac:dyDescent="0.2"/>
    <row r="226" s="2" customFormat="1" x14ac:dyDescent="0.2"/>
    <row r="227" s="2" customFormat="1" x14ac:dyDescent="0.2"/>
    <row r="228" s="2" customFormat="1" x14ac:dyDescent="0.2"/>
    <row r="229" s="2" customFormat="1" x14ac:dyDescent="0.2"/>
    <row r="230" s="2" customFormat="1" x14ac:dyDescent="0.2"/>
    <row r="231" s="2" customFormat="1" x14ac:dyDescent="0.2"/>
    <row r="232" s="2" customFormat="1" x14ac:dyDescent="0.2"/>
    <row r="233" s="2" customFormat="1" x14ac:dyDescent="0.2"/>
    <row r="234" s="2" customFormat="1" x14ac:dyDescent="0.2"/>
    <row r="235" s="2" customFormat="1" x14ac:dyDescent="0.2"/>
    <row r="236" s="2" customFormat="1" x14ac:dyDescent="0.2"/>
    <row r="237" s="2" customFormat="1" x14ac:dyDescent="0.2"/>
    <row r="238" s="2" customFormat="1" x14ac:dyDescent="0.2"/>
    <row r="239" s="2" customFormat="1" x14ac:dyDescent="0.2"/>
    <row r="240" s="2" customFormat="1" x14ac:dyDescent="0.2"/>
    <row r="241" s="2" customFormat="1" x14ac:dyDescent="0.2"/>
    <row r="242" s="2" customFormat="1" x14ac:dyDescent="0.2"/>
    <row r="243" s="2" customFormat="1" x14ac:dyDescent="0.2"/>
    <row r="244" s="2" customFormat="1" x14ac:dyDescent="0.2"/>
    <row r="245" s="2" customFormat="1" x14ac:dyDescent="0.2"/>
    <row r="246" s="2" customFormat="1" x14ac:dyDescent="0.2"/>
    <row r="247" s="2" customFormat="1" x14ac:dyDescent="0.2"/>
    <row r="248" s="2" customFormat="1" x14ac:dyDescent="0.2"/>
    <row r="249" s="2" customFormat="1" x14ac:dyDescent="0.2"/>
    <row r="250" s="2" customFormat="1" x14ac:dyDescent="0.2"/>
    <row r="251" s="2" customFormat="1" x14ac:dyDescent="0.2"/>
    <row r="252" s="2" customFormat="1" x14ac:dyDescent="0.2"/>
    <row r="253" s="2" customFormat="1" x14ac:dyDescent="0.2"/>
    <row r="254" s="2" customFormat="1" x14ac:dyDescent="0.2"/>
    <row r="255" s="2" customFormat="1" x14ac:dyDescent="0.2"/>
    <row r="256" s="2" customFormat="1" x14ac:dyDescent="0.2"/>
    <row r="257" s="2" customFormat="1" x14ac:dyDescent="0.2"/>
    <row r="258" s="2" customFormat="1" x14ac:dyDescent="0.2"/>
    <row r="259" s="2" customFormat="1" x14ac:dyDescent="0.2"/>
    <row r="260" s="2" customFormat="1" x14ac:dyDescent="0.2"/>
    <row r="261" s="2" customFormat="1" x14ac:dyDescent="0.2"/>
    <row r="262" s="2" customFormat="1" x14ac:dyDescent="0.2"/>
    <row r="263" s="2" customFormat="1" x14ac:dyDescent="0.2"/>
    <row r="264" s="2" customFormat="1" x14ac:dyDescent="0.2"/>
    <row r="265" s="2" customFormat="1" x14ac:dyDescent="0.2"/>
    <row r="266" s="2" customFormat="1" x14ac:dyDescent="0.2"/>
    <row r="267" s="2" customFormat="1" x14ac:dyDescent="0.2"/>
    <row r="268" s="2" customFormat="1" x14ac:dyDescent="0.2"/>
    <row r="269" s="2" customFormat="1" x14ac:dyDescent="0.2"/>
    <row r="270" s="2" customFormat="1" x14ac:dyDescent="0.2"/>
    <row r="271" s="2" customFormat="1" x14ac:dyDescent="0.2"/>
    <row r="272" s="2" customFormat="1" x14ac:dyDescent="0.2"/>
    <row r="273" s="2" customFormat="1" x14ac:dyDescent="0.2"/>
    <row r="274" s="2" customFormat="1" x14ac:dyDescent="0.2"/>
    <row r="275" s="2" customFormat="1" x14ac:dyDescent="0.2"/>
    <row r="276" s="2" customFormat="1" x14ac:dyDescent="0.2"/>
    <row r="277" s="2" customFormat="1" x14ac:dyDescent="0.2"/>
    <row r="278" s="2" customFormat="1" x14ac:dyDescent="0.2"/>
    <row r="279" s="2" customFormat="1" x14ac:dyDescent="0.2"/>
    <row r="280" s="2" customFormat="1" x14ac:dyDescent="0.2"/>
    <row r="281" s="2" customFormat="1" x14ac:dyDescent="0.2"/>
    <row r="282" s="2" customFormat="1" x14ac:dyDescent="0.2"/>
    <row r="283" s="2" customFormat="1" x14ac:dyDescent="0.2"/>
    <row r="284" s="2" customFormat="1" x14ac:dyDescent="0.2"/>
    <row r="285" s="2" customFormat="1" x14ac:dyDescent="0.2"/>
    <row r="286" s="2" customFormat="1" x14ac:dyDescent="0.2"/>
    <row r="287" s="2" customFormat="1" x14ac:dyDescent="0.2"/>
    <row r="288" s="2" customFormat="1" x14ac:dyDescent="0.2"/>
    <row r="289" s="2" customFormat="1" x14ac:dyDescent="0.2"/>
    <row r="290" s="2" customFormat="1" x14ac:dyDescent="0.2"/>
    <row r="291" s="2" customFormat="1" x14ac:dyDescent="0.2"/>
    <row r="292" s="2" customFormat="1" x14ac:dyDescent="0.2"/>
    <row r="293" s="2" customFormat="1" x14ac:dyDescent="0.2"/>
    <row r="294" s="2" customFormat="1" x14ac:dyDescent="0.2"/>
    <row r="295" s="2" customFormat="1" x14ac:dyDescent="0.2"/>
    <row r="296" s="2" customFormat="1" x14ac:dyDescent="0.2"/>
    <row r="297" s="2" customFormat="1" x14ac:dyDescent="0.2"/>
    <row r="298" s="2" customFormat="1" x14ac:dyDescent="0.2"/>
    <row r="299" s="2" customFormat="1" x14ac:dyDescent="0.2"/>
    <row r="300" s="2" customFormat="1" x14ac:dyDescent="0.2"/>
    <row r="301" s="2" customFormat="1" x14ac:dyDescent="0.2"/>
    <row r="302" s="2" customFormat="1" x14ac:dyDescent="0.2"/>
    <row r="303" s="2" customFormat="1" x14ac:dyDescent="0.2"/>
    <row r="304" s="2" customFormat="1" x14ac:dyDescent="0.2"/>
    <row r="305" s="2" customFormat="1" x14ac:dyDescent="0.2"/>
    <row r="306" s="2" customFormat="1" x14ac:dyDescent="0.2"/>
    <row r="307" s="2" customFormat="1" x14ac:dyDescent="0.2"/>
    <row r="308" s="2" customFormat="1" x14ac:dyDescent="0.2"/>
    <row r="309" s="2" customFormat="1" x14ac:dyDescent="0.2"/>
    <row r="310" s="2" customFormat="1" x14ac:dyDescent="0.2"/>
    <row r="311" s="2" customFormat="1" x14ac:dyDescent="0.2"/>
    <row r="312" s="2" customFormat="1" x14ac:dyDescent="0.2"/>
    <row r="313" s="2" customFormat="1" x14ac:dyDescent="0.2"/>
    <row r="314" s="2" customFormat="1" x14ac:dyDescent="0.2"/>
    <row r="315" s="2" customFormat="1" x14ac:dyDescent="0.2"/>
    <row r="316" s="2" customFormat="1" x14ac:dyDescent="0.2"/>
    <row r="317" s="2" customFormat="1" x14ac:dyDescent="0.2"/>
    <row r="318" s="2" customFormat="1" x14ac:dyDescent="0.2"/>
    <row r="319" s="2" customFormat="1" x14ac:dyDescent="0.2"/>
    <row r="320" s="2" customFormat="1" x14ac:dyDescent="0.2"/>
    <row r="321" s="2" customFormat="1" x14ac:dyDescent="0.2"/>
    <row r="322" s="2" customFormat="1" x14ac:dyDescent="0.2"/>
    <row r="323" s="2" customFormat="1" x14ac:dyDescent="0.2"/>
    <row r="324" s="2" customFormat="1" x14ac:dyDescent="0.2"/>
    <row r="325" s="2" customFormat="1" x14ac:dyDescent="0.2"/>
    <row r="326" s="2" customFormat="1" x14ac:dyDescent="0.2"/>
    <row r="327" s="2" customFormat="1" x14ac:dyDescent="0.2"/>
    <row r="328" s="2" customFormat="1" x14ac:dyDescent="0.2"/>
    <row r="329" s="2" customFormat="1" x14ac:dyDescent="0.2"/>
    <row r="330" s="2" customFormat="1" x14ac:dyDescent="0.2"/>
    <row r="331" s="2" customFormat="1" x14ac:dyDescent="0.2"/>
    <row r="332" s="2" customFormat="1" x14ac:dyDescent="0.2"/>
    <row r="333" s="2" customFormat="1" x14ac:dyDescent="0.2"/>
    <row r="334" s="2" customFormat="1" x14ac:dyDescent="0.2"/>
    <row r="335" s="2" customFormat="1" x14ac:dyDescent="0.2"/>
    <row r="336" s="2" customFormat="1" x14ac:dyDescent="0.2"/>
    <row r="337" s="2" customFormat="1" x14ac:dyDescent="0.2"/>
    <row r="338" s="2" customFormat="1" x14ac:dyDescent="0.2"/>
    <row r="339" s="2" customFormat="1" x14ac:dyDescent="0.2"/>
    <row r="340" s="2" customFormat="1" x14ac:dyDescent="0.2"/>
    <row r="341" s="2" customFormat="1" x14ac:dyDescent="0.2"/>
    <row r="342" s="2" customFormat="1" x14ac:dyDescent="0.2"/>
    <row r="343" s="2" customFormat="1" x14ac:dyDescent="0.2"/>
    <row r="344" s="2" customFormat="1" x14ac:dyDescent="0.2"/>
    <row r="345" s="2" customFormat="1" x14ac:dyDescent="0.2"/>
    <row r="346" s="2" customFormat="1" x14ac:dyDescent="0.2"/>
    <row r="347" s="2" customFormat="1" x14ac:dyDescent="0.2"/>
    <row r="348" s="2" customFormat="1" x14ac:dyDescent="0.2"/>
    <row r="349" s="2" customFormat="1" x14ac:dyDescent="0.2"/>
    <row r="350" s="2" customFormat="1" x14ac:dyDescent="0.2"/>
    <row r="351" s="2" customFormat="1" x14ac:dyDescent="0.2"/>
    <row r="352" s="2" customFormat="1" x14ac:dyDescent="0.2"/>
    <row r="353" s="2" customFormat="1" x14ac:dyDescent="0.2"/>
    <row r="354" s="2" customFormat="1" x14ac:dyDescent="0.2"/>
    <row r="355" s="2" customFormat="1" x14ac:dyDescent="0.2"/>
    <row r="356" s="2" customFormat="1" x14ac:dyDescent="0.2"/>
    <row r="357" s="2" customFormat="1" x14ac:dyDescent="0.2"/>
    <row r="358" s="2" customFormat="1" x14ac:dyDescent="0.2"/>
    <row r="359" s="2" customFormat="1" x14ac:dyDescent="0.2"/>
    <row r="360" s="2" customFormat="1" x14ac:dyDescent="0.2"/>
    <row r="361" s="2" customFormat="1" x14ac:dyDescent="0.2"/>
    <row r="362" s="2" customFormat="1" x14ac:dyDescent="0.2"/>
    <row r="363" s="2" customFormat="1" x14ac:dyDescent="0.2"/>
    <row r="364" s="2" customFormat="1" x14ac:dyDescent="0.2"/>
    <row r="365" s="2" customFormat="1" x14ac:dyDescent="0.2"/>
    <row r="366" s="2" customFormat="1" x14ac:dyDescent="0.2"/>
    <row r="367" s="2" customFormat="1" x14ac:dyDescent="0.2"/>
    <row r="368" s="2" customFormat="1" x14ac:dyDescent="0.2"/>
    <row r="369" s="2" customFormat="1" x14ac:dyDescent="0.2"/>
    <row r="370" s="2" customFormat="1" x14ac:dyDescent="0.2"/>
    <row r="371" s="2" customFormat="1" x14ac:dyDescent="0.2"/>
    <row r="372" s="2" customFormat="1" x14ac:dyDescent="0.2"/>
    <row r="373" s="2" customFormat="1" x14ac:dyDescent="0.2"/>
    <row r="374" s="2" customFormat="1" x14ac:dyDescent="0.2"/>
    <row r="375" s="2" customFormat="1" x14ac:dyDescent="0.2"/>
    <row r="376" s="2" customFormat="1" x14ac:dyDescent="0.2"/>
    <row r="377" s="2" customFormat="1" x14ac:dyDescent="0.2"/>
    <row r="378" s="2" customFormat="1" x14ac:dyDescent="0.2"/>
    <row r="379" s="2" customFormat="1" x14ac:dyDescent="0.2"/>
    <row r="380" s="2" customFormat="1" x14ac:dyDescent="0.2"/>
    <row r="381" s="2" customFormat="1" x14ac:dyDescent="0.2"/>
    <row r="382" s="2" customFormat="1" x14ac:dyDescent="0.2"/>
    <row r="383" s="2" customFormat="1" x14ac:dyDescent="0.2"/>
    <row r="384" s="2" customFormat="1" x14ac:dyDescent="0.2"/>
    <row r="385" s="2" customFormat="1" x14ac:dyDescent="0.2"/>
    <row r="386" s="2" customFormat="1" x14ac:dyDescent="0.2"/>
    <row r="387" s="2" customFormat="1" x14ac:dyDescent="0.2"/>
    <row r="388" s="2" customFormat="1" x14ac:dyDescent="0.2"/>
    <row r="389" s="2" customFormat="1" x14ac:dyDescent="0.2"/>
    <row r="390" s="2" customFormat="1" x14ac:dyDescent="0.2"/>
    <row r="391" s="2" customFormat="1" x14ac:dyDescent="0.2"/>
    <row r="392" s="2" customFormat="1" x14ac:dyDescent="0.2"/>
    <row r="393" s="2" customFormat="1" x14ac:dyDescent="0.2"/>
    <row r="394" s="2" customFormat="1" x14ac:dyDescent="0.2"/>
    <row r="395" s="2" customFormat="1" x14ac:dyDescent="0.2"/>
    <row r="396" s="2" customFormat="1" x14ac:dyDescent="0.2"/>
    <row r="397" s="2" customFormat="1" x14ac:dyDescent="0.2"/>
    <row r="398" s="2" customFormat="1" x14ac:dyDescent="0.2"/>
    <row r="399" s="2" customFormat="1" x14ac:dyDescent="0.2"/>
    <row r="400" s="2" customFormat="1" x14ac:dyDescent="0.2"/>
    <row r="401" s="2" customFormat="1" x14ac:dyDescent="0.2"/>
    <row r="402" s="2" customFormat="1" x14ac:dyDescent="0.2"/>
    <row r="403" s="2" customFormat="1" x14ac:dyDescent="0.2"/>
    <row r="404" s="2" customFormat="1" x14ac:dyDescent="0.2"/>
    <row r="405" s="2" customFormat="1" x14ac:dyDescent="0.2"/>
    <row r="406" s="2" customFormat="1" x14ac:dyDescent="0.2"/>
    <row r="407" s="2" customFormat="1" x14ac:dyDescent="0.2"/>
    <row r="408" s="2" customFormat="1" x14ac:dyDescent="0.2"/>
    <row r="409" s="2" customFormat="1" x14ac:dyDescent="0.2"/>
    <row r="410" s="2" customFormat="1" x14ac:dyDescent="0.2"/>
    <row r="411" s="2" customFormat="1" x14ac:dyDescent="0.2"/>
    <row r="412" s="2" customFormat="1" x14ac:dyDescent="0.2"/>
    <row r="413" s="2" customFormat="1" x14ac:dyDescent="0.2"/>
    <row r="414" s="2" customFormat="1" x14ac:dyDescent="0.2"/>
    <row r="415" s="2" customFormat="1" x14ac:dyDescent="0.2"/>
    <row r="416" s="2" customFormat="1" x14ac:dyDescent="0.2"/>
    <row r="417" s="2" customFormat="1" x14ac:dyDescent="0.2"/>
    <row r="418" s="2" customFormat="1" x14ac:dyDescent="0.2"/>
    <row r="419" s="2" customFormat="1" x14ac:dyDescent="0.2"/>
    <row r="420" s="2" customFormat="1" x14ac:dyDescent="0.2"/>
    <row r="421" s="2" customFormat="1" x14ac:dyDescent="0.2"/>
    <row r="422" s="2" customFormat="1" x14ac:dyDescent="0.2"/>
    <row r="423" s="2" customFormat="1" x14ac:dyDescent="0.2"/>
    <row r="424" s="2" customFormat="1" x14ac:dyDescent="0.2"/>
    <row r="425" s="2" customFormat="1" x14ac:dyDescent="0.2"/>
    <row r="426" s="2" customFormat="1" x14ac:dyDescent="0.2"/>
    <row r="427" s="2" customFormat="1" x14ac:dyDescent="0.2"/>
    <row r="428" s="2" customFormat="1" x14ac:dyDescent="0.2"/>
    <row r="429" s="2" customFormat="1" x14ac:dyDescent="0.2"/>
    <row r="430" s="2" customFormat="1" x14ac:dyDescent="0.2"/>
    <row r="431" s="2" customFormat="1" x14ac:dyDescent="0.2"/>
    <row r="432" s="2" customFormat="1" x14ac:dyDescent="0.2"/>
    <row r="433" s="2" customFormat="1" x14ac:dyDescent="0.2"/>
    <row r="434" s="2" customFormat="1" x14ac:dyDescent="0.2"/>
    <row r="435" s="2" customFormat="1" x14ac:dyDescent="0.2"/>
    <row r="436" s="2" customFormat="1" x14ac:dyDescent="0.2"/>
    <row r="437" s="2" customFormat="1" x14ac:dyDescent="0.2"/>
    <row r="438" s="2" customFormat="1" x14ac:dyDescent="0.2"/>
    <row r="439" s="2" customFormat="1" x14ac:dyDescent="0.2"/>
    <row r="440" s="2" customFormat="1" x14ac:dyDescent="0.2"/>
    <row r="441" s="2" customFormat="1" x14ac:dyDescent="0.2"/>
    <row r="442" s="2" customFormat="1" x14ac:dyDescent="0.2"/>
    <row r="443" s="2" customFormat="1" x14ac:dyDescent="0.2"/>
    <row r="444" s="2" customFormat="1" x14ac:dyDescent="0.2"/>
    <row r="445" s="2" customFormat="1" x14ac:dyDescent="0.2"/>
    <row r="446" s="2" customFormat="1" x14ac:dyDescent="0.2"/>
    <row r="447" s="2" customFormat="1" x14ac:dyDescent="0.2"/>
    <row r="448" s="2" customFormat="1" x14ac:dyDescent="0.2"/>
    <row r="449" s="2" customFormat="1" x14ac:dyDescent="0.2"/>
    <row r="450" s="2" customFormat="1" x14ac:dyDescent="0.2"/>
    <row r="451" s="2" customFormat="1" x14ac:dyDescent="0.2"/>
    <row r="452" s="2" customFormat="1" x14ac:dyDescent="0.2"/>
    <row r="453" s="2" customFormat="1" x14ac:dyDescent="0.2"/>
    <row r="454" s="2" customFormat="1" x14ac:dyDescent="0.2"/>
    <row r="455" s="2" customFormat="1" x14ac:dyDescent="0.2"/>
    <row r="456" s="2" customFormat="1" x14ac:dyDescent="0.2"/>
    <row r="457" s="2" customFormat="1" x14ac:dyDescent="0.2"/>
    <row r="458" s="2" customFormat="1" x14ac:dyDescent="0.2"/>
    <row r="459" s="2" customFormat="1" x14ac:dyDescent="0.2"/>
    <row r="460" s="2" customFormat="1" x14ac:dyDescent="0.2"/>
    <row r="461" s="2" customFormat="1" x14ac:dyDescent="0.2"/>
    <row r="462" s="2" customFormat="1" x14ac:dyDescent="0.2"/>
    <row r="463" s="2" customFormat="1" x14ac:dyDescent="0.2"/>
    <row r="464" s="2" customFormat="1" x14ac:dyDescent="0.2"/>
    <row r="465" s="2" customFormat="1" x14ac:dyDescent="0.2"/>
    <row r="466" s="2" customFormat="1" x14ac:dyDescent="0.2"/>
    <row r="467" s="2" customFormat="1" x14ac:dyDescent="0.2"/>
    <row r="468" s="2" customFormat="1" x14ac:dyDescent="0.2"/>
    <row r="469" s="2" customFormat="1" x14ac:dyDescent="0.2"/>
    <row r="470" s="2" customFormat="1" x14ac:dyDescent="0.2"/>
    <row r="471" s="2" customFormat="1" x14ac:dyDescent="0.2"/>
    <row r="472" s="2" customFormat="1" x14ac:dyDescent="0.2"/>
    <row r="473" s="2" customFormat="1" x14ac:dyDescent="0.2"/>
    <row r="474" s="2" customFormat="1" x14ac:dyDescent="0.2"/>
    <row r="475" s="2" customFormat="1" x14ac:dyDescent="0.2"/>
    <row r="476" s="2" customFormat="1" x14ac:dyDescent="0.2"/>
    <row r="477" s="2" customFormat="1" x14ac:dyDescent="0.2"/>
    <row r="478" s="2" customFormat="1" x14ac:dyDescent="0.2"/>
    <row r="479" s="2" customFormat="1" x14ac:dyDescent="0.2"/>
    <row r="480" s="2" customFormat="1" x14ac:dyDescent="0.2"/>
    <row r="481" s="2" customFormat="1" x14ac:dyDescent="0.2"/>
    <row r="482" s="2" customFormat="1" x14ac:dyDescent="0.2"/>
    <row r="483" s="2" customFormat="1" x14ac:dyDescent="0.2"/>
    <row r="484" s="2" customFormat="1" x14ac:dyDescent="0.2"/>
    <row r="485" s="2" customFormat="1" x14ac:dyDescent="0.2"/>
    <row r="486" s="2" customFormat="1" x14ac:dyDescent="0.2"/>
    <row r="487" s="2" customFormat="1" x14ac:dyDescent="0.2"/>
    <row r="488" s="2" customFormat="1" x14ac:dyDescent="0.2"/>
    <row r="489" s="2" customFormat="1" x14ac:dyDescent="0.2"/>
    <row r="490" s="2" customFormat="1" x14ac:dyDescent="0.2"/>
    <row r="491" s="2" customFormat="1" x14ac:dyDescent="0.2"/>
    <row r="492" s="2" customFormat="1" x14ac:dyDescent="0.2"/>
    <row r="493" s="2" customFormat="1" x14ac:dyDescent="0.2"/>
    <row r="494" s="2" customFormat="1" x14ac:dyDescent="0.2"/>
    <row r="495" s="2" customFormat="1" x14ac:dyDescent="0.2"/>
    <row r="496" s="2" customFormat="1" x14ac:dyDescent="0.2"/>
    <row r="497" s="2" customFormat="1" x14ac:dyDescent="0.2"/>
    <row r="498" s="2" customFormat="1" x14ac:dyDescent="0.2"/>
    <row r="499" s="2" customFormat="1" x14ac:dyDescent="0.2"/>
    <row r="500" s="2" customFormat="1" x14ac:dyDescent="0.2"/>
    <row r="501" s="2" customFormat="1" x14ac:dyDescent="0.2"/>
    <row r="502" s="2" customFormat="1" x14ac:dyDescent="0.2"/>
    <row r="503" s="2" customFormat="1" x14ac:dyDescent="0.2"/>
    <row r="504" s="2" customFormat="1" x14ac:dyDescent="0.2"/>
    <row r="505" s="2" customFormat="1" x14ac:dyDescent="0.2"/>
    <row r="506" s="2" customFormat="1" x14ac:dyDescent="0.2"/>
    <row r="507" s="2" customFormat="1" x14ac:dyDescent="0.2"/>
    <row r="508" s="2" customFormat="1" x14ac:dyDescent="0.2"/>
    <row r="509" s="2" customFormat="1" x14ac:dyDescent="0.2"/>
    <row r="510" s="2" customFormat="1" x14ac:dyDescent="0.2"/>
    <row r="511" s="2" customFormat="1" x14ac:dyDescent="0.2"/>
    <row r="512" s="2" customFormat="1" x14ac:dyDescent="0.2"/>
    <row r="513" s="2" customFormat="1" x14ac:dyDescent="0.2"/>
    <row r="514" s="2" customFormat="1" x14ac:dyDescent="0.2"/>
    <row r="515" s="2" customFormat="1" x14ac:dyDescent="0.2"/>
    <row r="516" s="2" customFormat="1" x14ac:dyDescent="0.2"/>
    <row r="517" s="2" customFormat="1" x14ac:dyDescent="0.2"/>
    <row r="518" s="2" customFormat="1" x14ac:dyDescent="0.2"/>
    <row r="519" s="2" customFormat="1" x14ac:dyDescent="0.2"/>
    <row r="520" s="2" customFormat="1" x14ac:dyDescent="0.2"/>
    <row r="521" s="2" customFormat="1" x14ac:dyDescent="0.2"/>
    <row r="522" s="2" customFormat="1" x14ac:dyDescent="0.2"/>
    <row r="523" s="2" customFormat="1" x14ac:dyDescent="0.2"/>
    <row r="524" s="2" customFormat="1" x14ac:dyDescent="0.2"/>
    <row r="525" s="2" customFormat="1" x14ac:dyDescent="0.2"/>
    <row r="526" s="2" customFormat="1" x14ac:dyDescent="0.2"/>
    <row r="527" s="2" customFormat="1" x14ac:dyDescent="0.2"/>
    <row r="528" s="2" customFormat="1" x14ac:dyDescent="0.2"/>
    <row r="529" s="2" customFormat="1" x14ac:dyDescent="0.2"/>
    <row r="530" s="2" customFormat="1" x14ac:dyDescent="0.2"/>
    <row r="531" s="2" customFormat="1" x14ac:dyDescent="0.2"/>
    <row r="532" s="2" customFormat="1" x14ac:dyDescent="0.2"/>
    <row r="533" s="2" customFormat="1" x14ac:dyDescent="0.2"/>
    <row r="534" s="2" customFormat="1" x14ac:dyDescent="0.2"/>
    <row r="535" s="2" customFormat="1" x14ac:dyDescent="0.2"/>
    <row r="536" s="2" customFormat="1" x14ac:dyDescent="0.2"/>
    <row r="537" s="2" customFormat="1" x14ac:dyDescent="0.2"/>
    <row r="538" s="2" customFormat="1" x14ac:dyDescent="0.2"/>
    <row r="539" s="2" customFormat="1" x14ac:dyDescent="0.2"/>
    <row r="540" s="2" customFormat="1" x14ac:dyDescent="0.2"/>
    <row r="541" s="2" customFormat="1" x14ac:dyDescent="0.2"/>
    <row r="542" s="2" customFormat="1" x14ac:dyDescent="0.2"/>
    <row r="543" s="2" customFormat="1" x14ac:dyDescent="0.2"/>
    <row r="544" s="2" customFormat="1" x14ac:dyDescent="0.2"/>
    <row r="545" s="2" customFormat="1" x14ac:dyDescent="0.2"/>
    <row r="546" s="2" customFormat="1" x14ac:dyDescent="0.2"/>
    <row r="547" s="2" customFormat="1" x14ac:dyDescent="0.2"/>
    <row r="548" s="2" customFormat="1" x14ac:dyDescent="0.2"/>
    <row r="549" s="2" customFormat="1" x14ac:dyDescent="0.2"/>
    <row r="550" s="2" customFormat="1" x14ac:dyDescent="0.2"/>
    <row r="551" s="2" customFormat="1" x14ac:dyDescent="0.2"/>
    <row r="552" s="2" customFormat="1" x14ac:dyDescent="0.2"/>
    <row r="553" s="2" customFormat="1" x14ac:dyDescent="0.2"/>
    <row r="554" s="2" customFormat="1" x14ac:dyDescent="0.2"/>
    <row r="555" s="2" customFormat="1" x14ac:dyDescent="0.2"/>
    <row r="556" s="2" customFormat="1" x14ac:dyDescent="0.2"/>
    <row r="557" s="2" customFormat="1" x14ac:dyDescent="0.2"/>
    <row r="558" s="2" customFormat="1" x14ac:dyDescent="0.2"/>
    <row r="559" s="2" customFormat="1" x14ac:dyDescent="0.2"/>
    <row r="560" s="2" customFormat="1" x14ac:dyDescent="0.2"/>
    <row r="561" s="2" customFormat="1" x14ac:dyDescent="0.2"/>
    <row r="562" s="2" customFormat="1" x14ac:dyDescent="0.2"/>
    <row r="563" s="2" customFormat="1" x14ac:dyDescent="0.2"/>
    <row r="564" s="2" customFormat="1" x14ac:dyDescent="0.2"/>
    <row r="565" s="2" customFormat="1" x14ac:dyDescent="0.2"/>
    <row r="566" s="2" customFormat="1" x14ac:dyDescent="0.2"/>
    <row r="567" s="2" customFormat="1" x14ac:dyDescent="0.2"/>
    <row r="568" s="2" customFormat="1" x14ac:dyDescent="0.2"/>
    <row r="569" s="2" customFormat="1" x14ac:dyDescent="0.2"/>
    <row r="570" s="2" customFormat="1" x14ac:dyDescent="0.2"/>
    <row r="571" s="2" customFormat="1" x14ac:dyDescent="0.2"/>
    <row r="572" s="2" customFormat="1" x14ac:dyDescent="0.2"/>
    <row r="573" s="2" customFormat="1" x14ac:dyDescent="0.2"/>
    <row r="574" s="2" customFormat="1" x14ac:dyDescent="0.2"/>
    <row r="575" s="2" customFormat="1" x14ac:dyDescent="0.2"/>
    <row r="576" s="2" customFormat="1" x14ac:dyDescent="0.2"/>
    <row r="577" s="2" customFormat="1" x14ac:dyDescent="0.2"/>
    <row r="578" s="2" customFormat="1" x14ac:dyDescent="0.2"/>
    <row r="579" s="2" customFormat="1" x14ac:dyDescent="0.2"/>
    <row r="580" s="2" customFormat="1" x14ac:dyDescent="0.2"/>
    <row r="581" s="2" customFormat="1" x14ac:dyDescent="0.2"/>
    <row r="582" s="2" customFormat="1" x14ac:dyDescent="0.2"/>
    <row r="583" s="2" customFormat="1" x14ac:dyDescent="0.2"/>
    <row r="584" s="2" customFormat="1" x14ac:dyDescent="0.2"/>
    <row r="585" s="2" customFormat="1" x14ac:dyDescent="0.2"/>
    <row r="586" s="2" customFormat="1" x14ac:dyDescent="0.2"/>
    <row r="587" s="2" customFormat="1" x14ac:dyDescent="0.2"/>
    <row r="588" s="2" customFormat="1" x14ac:dyDescent="0.2"/>
    <row r="589" s="2" customFormat="1" x14ac:dyDescent="0.2"/>
    <row r="590" s="2" customFormat="1" x14ac:dyDescent="0.2"/>
    <row r="591" s="2" customFormat="1" x14ac:dyDescent="0.2"/>
    <row r="592" s="2" customFormat="1" x14ac:dyDescent="0.2"/>
    <row r="593" s="2" customFormat="1" x14ac:dyDescent="0.2"/>
    <row r="594" s="2" customFormat="1" x14ac:dyDescent="0.2"/>
    <row r="595" s="2" customFormat="1" x14ac:dyDescent="0.2"/>
    <row r="596" s="2" customFormat="1" x14ac:dyDescent="0.2"/>
    <row r="597" s="2" customFormat="1" x14ac:dyDescent="0.2"/>
    <row r="598" s="2" customFormat="1" x14ac:dyDescent="0.2"/>
    <row r="599" s="2" customFormat="1" x14ac:dyDescent="0.2"/>
    <row r="600" s="2" customFormat="1" x14ac:dyDescent="0.2"/>
    <row r="601" s="2" customFormat="1" x14ac:dyDescent="0.2"/>
    <row r="602" s="2" customFormat="1" x14ac:dyDescent="0.2"/>
    <row r="603" s="2" customFormat="1" x14ac:dyDescent="0.2"/>
    <row r="604" s="2" customFormat="1" x14ac:dyDescent="0.2"/>
    <row r="605" s="2" customFormat="1" x14ac:dyDescent="0.2"/>
    <row r="606" s="2" customFormat="1" x14ac:dyDescent="0.2"/>
    <row r="607" s="2" customFormat="1" x14ac:dyDescent="0.2"/>
    <row r="608" s="2" customFormat="1" x14ac:dyDescent="0.2"/>
    <row r="609" s="2" customFormat="1" x14ac:dyDescent="0.2"/>
    <row r="610" s="2" customFormat="1" x14ac:dyDescent="0.2"/>
    <row r="611" s="2" customFormat="1" x14ac:dyDescent="0.2"/>
    <row r="612" s="2" customFormat="1" x14ac:dyDescent="0.2"/>
    <row r="613" s="2" customFormat="1" x14ac:dyDescent="0.2"/>
    <row r="614" s="2" customFormat="1" x14ac:dyDescent="0.2"/>
    <row r="615" s="2" customFormat="1" x14ac:dyDescent="0.2"/>
    <row r="616" s="2" customFormat="1" x14ac:dyDescent="0.2"/>
    <row r="617" s="2" customFormat="1" x14ac:dyDescent="0.2"/>
    <row r="618" s="2" customFormat="1" x14ac:dyDescent="0.2"/>
    <row r="619" s="2" customFormat="1" x14ac:dyDescent="0.2"/>
    <row r="620" s="2" customFormat="1" x14ac:dyDescent="0.2"/>
    <row r="621" s="2" customFormat="1" x14ac:dyDescent="0.2"/>
    <row r="622" s="2" customFormat="1" x14ac:dyDescent="0.2"/>
    <row r="623" s="2" customFormat="1" x14ac:dyDescent="0.2"/>
    <row r="624" s="2" customFormat="1" x14ac:dyDescent="0.2"/>
    <row r="625" s="2" customFormat="1" x14ac:dyDescent="0.2"/>
    <row r="626" s="2" customFormat="1" x14ac:dyDescent="0.2"/>
    <row r="627" s="2" customFormat="1" x14ac:dyDescent="0.2"/>
    <row r="628" s="2" customFormat="1" x14ac:dyDescent="0.2"/>
    <row r="629" s="2" customFormat="1" x14ac:dyDescent="0.2"/>
    <row r="630" s="2" customFormat="1" x14ac:dyDescent="0.2"/>
    <row r="631" s="2" customFormat="1" x14ac:dyDescent="0.2"/>
    <row r="632" s="2" customFormat="1" x14ac:dyDescent="0.2"/>
    <row r="633" s="2" customFormat="1" x14ac:dyDescent="0.2"/>
    <row r="634" s="2" customFormat="1" x14ac:dyDescent="0.2"/>
    <row r="635" s="2" customFormat="1" x14ac:dyDescent="0.2"/>
    <row r="636" s="2" customFormat="1" x14ac:dyDescent="0.2"/>
    <row r="637" s="2" customFormat="1" x14ac:dyDescent="0.2"/>
    <row r="638" s="2" customFormat="1" x14ac:dyDescent="0.2"/>
    <row r="639" s="2" customFormat="1" x14ac:dyDescent="0.2"/>
    <row r="640" s="2" customFormat="1" x14ac:dyDescent="0.2"/>
    <row r="641" s="2" customFormat="1" x14ac:dyDescent="0.2"/>
    <row r="642" s="2" customFormat="1" x14ac:dyDescent="0.2"/>
    <row r="643" s="2" customFormat="1" x14ac:dyDescent="0.2"/>
    <row r="644" s="2" customFormat="1" x14ac:dyDescent="0.2"/>
    <row r="645" s="2" customFormat="1" x14ac:dyDescent="0.2"/>
    <row r="646" s="2" customFormat="1" x14ac:dyDescent="0.2"/>
    <row r="647" s="2" customFormat="1" x14ac:dyDescent="0.2"/>
    <row r="648" s="2" customFormat="1" x14ac:dyDescent="0.2"/>
    <row r="649" s="2" customFormat="1" x14ac:dyDescent="0.2"/>
    <row r="650" s="2" customFormat="1" x14ac:dyDescent="0.2"/>
    <row r="651" s="2" customFormat="1" x14ac:dyDescent="0.2"/>
    <row r="652" s="2" customFormat="1" x14ac:dyDescent="0.2"/>
    <row r="653" s="2" customFormat="1" x14ac:dyDescent="0.2"/>
    <row r="654" s="2" customFormat="1" x14ac:dyDescent="0.2"/>
    <row r="655" s="2" customFormat="1" x14ac:dyDescent="0.2"/>
    <row r="656" s="2" customFormat="1" x14ac:dyDescent="0.2"/>
    <row r="657" s="2" customFormat="1" x14ac:dyDescent="0.2"/>
    <row r="658" s="2" customFormat="1" x14ac:dyDescent="0.2"/>
    <row r="659" s="2" customFormat="1" x14ac:dyDescent="0.2"/>
    <row r="660" s="2" customFormat="1" x14ac:dyDescent="0.2"/>
    <row r="661" s="2" customFormat="1" x14ac:dyDescent="0.2"/>
    <row r="662" s="2" customFormat="1" x14ac:dyDescent="0.2"/>
    <row r="663" s="2" customFormat="1" x14ac:dyDescent="0.2"/>
    <row r="664" s="2" customFormat="1" x14ac:dyDescent="0.2"/>
    <row r="665" s="2" customFormat="1" x14ac:dyDescent="0.2"/>
    <row r="666" s="2" customFormat="1" x14ac:dyDescent="0.2"/>
    <row r="667" s="2" customFormat="1" x14ac:dyDescent="0.2"/>
    <row r="668" s="2" customFormat="1" x14ac:dyDescent="0.2"/>
    <row r="669" s="2" customFormat="1" x14ac:dyDescent="0.2"/>
    <row r="670" s="2" customFormat="1" x14ac:dyDescent="0.2"/>
    <row r="671" s="2" customFormat="1" x14ac:dyDescent="0.2"/>
    <row r="672" s="2" customFormat="1" x14ac:dyDescent="0.2"/>
    <row r="673" s="2" customFormat="1" x14ac:dyDescent="0.2"/>
    <row r="674" s="2" customFormat="1" x14ac:dyDescent="0.2"/>
    <row r="675" s="2" customFormat="1" x14ac:dyDescent="0.2"/>
    <row r="676" s="2" customFormat="1" x14ac:dyDescent="0.2"/>
    <row r="677" s="2" customFormat="1" x14ac:dyDescent="0.2"/>
    <row r="678" s="2" customFormat="1" x14ac:dyDescent="0.2"/>
    <row r="679" s="2" customFormat="1" x14ac:dyDescent="0.2"/>
    <row r="680" s="2" customFormat="1" x14ac:dyDescent="0.2"/>
    <row r="681" s="2" customFormat="1" x14ac:dyDescent="0.2"/>
    <row r="682" s="2" customFormat="1" x14ac:dyDescent="0.2"/>
    <row r="683" s="2" customFormat="1" x14ac:dyDescent="0.2"/>
    <row r="684" s="2" customFormat="1" x14ac:dyDescent="0.2"/>
    <row r="685" s="2" customFormat="1" x14ac:dyDescent="0.2"/>
    <row r="686" s="2" customFormat="1" x14ac:dyDescent="0.2"/>
    <row r="687" s="2" customFormat="1" x14ac:dyDescent="0.2"/>
    <row r="688" s="2" customFormat="1" x14ac:dyDescent="0.2"/>
    <row r="689" s="2" customFormat="1" x14ac:dyDescent="0.2"/>
    <row r="690" s="2" customFormat="1" x14ac:dyDescent="0.2"/>
    <row r="691" s="2" customFormat="1" x14ac:dyDescent="0.2"/>
    <row r="692" s="2" customFormat="1" x14ac:dyDescent="0.2"/>
    <row r="693" s="2" customFormat="1" x14ac:dyDescent="0.2"/>
    <row r="694" s="2" customFormat="1" x14ac:dyDescent="0.2"/>
    <row r="695" s="2" customFormat="1" x14ac:dyDescent="0.2"/>
    <row r="696" s="2" customFormat="1" x14ac:dyDescent="0.2"/>
    <row r="697" s="2" customFormat="1" x14ac:dyDescent="0.2"/>
    <row r="698" s="2" customFormat="1" x14ac:dyDescent="0.2"/>
    <row r="699" s="2" customFormat="1" x14ac:dyDescent="0.2"/>
    <row r="700" s="2" customFormat="1" x14ac:dyDescent="0.2"/>
    <row r="701" s="2" customFormat="1" x14ac:dyDescent="0.2"/>
    <row r="702" s="2" customFormat="1" x14ac:dyDescent="0.2"/>
    <row r="703" s="2" customFormat="1" x14ac:dyDescent="0.2"/>
    <row r="704" s="2" customFormat="1" x14ac:dyDescent="0.2"/>
    <row r="705" s="2" customFormat="1" x14ac:dyDescent="0.2"/>
    <row r="706" s="2" customFormat="1" x14ac:dyDescent="0.2"/>
    <row r="707" s="2" customFormat="1" x14ac:dyDescent="0.2"/>
    <row r="708" s="2" customFormat="1" x14ac:dyDescent="0.2"/>
    <row r="709" s="2" customFormat="1" x14ac:dyDescent="0.2"/>
    <row r="710" s="2" customFormat="1" x14ac:dyDescent="0.2"/>
    <row r="711" s="2" customFormat="1" x14ac:dyDescent="0.2"/>
    <row r="712" s="2" customFormat="1" x14ac:dyDescent="0.2"/>
    <row r="713" s="2" customFormat="1" x14ac:dyDescent="0.2"/>
    <row r="714" s="2" customFormat="1" x14ac:dyDescent="0.2"/>
    <row r="715" s="2" customFormat="1" x14ac:dyDescent="0.2"/>
    <row r="716" s="2" customFormat="1" x14ac:dyDescent="0.2"/>
    <row r="717" s="2" customFormat="1" x14ac:dyDescent="0.2"/>
    <row r="718" s="2" customFormat="1" x14ac:dyDescent="0.2"/>
    <row r="719" s="2" customFormat="1" x14ac:dyDescent="0.2"/>
    <row r="720" s="2" customFormat="1" x14ac:dyDescent="0.2"/>
    <row r="721" s="2" customFormat="1" x14ac:dyDescent="0.2"/>
    <row r="722" s="2" customFormat="1" x14ac:dyDescent="0.2"/>
    <row r="723" s="2" customFormat="1" x14ac:dyDescent="0.2"/>
    <row r="724" s="2" customFormat="1" x14ac:dyDescent="0.2"/>
    <row r="725" s="2" customFormat="1" x14ac:dyDescent="0.2"/>
    <row r="726" s="2" customFormat="1" x14ac:dyDescent="0.2"/>
    <row r="727" s="2" customFormat="1" x14ac:dyDescent="0.2"/>
    <row r="728" s="2" customFormat="1" x14ac:dyDescent="0.2"/>
    <row r="729" s="2" customFormat="1" x14ac:dyDescent="0.2"/>
    <row r="730" s="2" customFormat="1" x14ac:dyDescent="0.2"/>
    <row r="731" s="2" customFormat="1" x14ac:dyDescent="0.2"/>
    <row r="732" s="2" customFormat="1" x14ac:dyDescent="0.2"/>
    <row r="733" s="2" customFormat="1" x14ac:dyDescent="0.2"/>
    <row r="734" s="2" customFormat="1" x14ac:dyDescent="0.2"/>
    <row r="735" s="2" customFormat="1" x14ac:dyDescent="0.2"/>
    <row r="736" s="2" customFormat="1" x14ac:dyDescent="0.2"/>
    <row r="737" s="2" customFormat="1" x14ac:dyDescent="0.2"/>
    <row r="738" s="2" customFormat="1" x14ac:dyDescent="0.2"/>
    <row r="739" s="2" customFormat="1" x14ac:dyDescent="0.2"/>
    <row r="740" s="2" customFormat="1" x14ac:dyDescent="0.2"/>
    <row r="741" s="2" customFormat="1" x14ac:dyDescent="0.2"/>
    <row r="742" s="2" customFormat="1" x14ac:dyDescent="0.2"/>
    <row r="743" s="2" customFormat="1" x14ac:dyDescent="0.2"/>
    <row r="744" s="2" customFormat="1" x14ac:dyDescent="0.2"/>
    <row r="745" s="2" customFormat="1" x14ac:dyDescent="0.2"/>
    <row r="746" s="2" customFormat="1" x14ac:dyDescent="0.2"/>
    <row r="747" s="2" customFormat="1" x14ac:dyDescent="0.2"/>
    <row r="748" s="2" customFormat="1" x14ac:dyDescent="0.2"/>
    <row r="749" s="2" customFormat="1" x14ac:dyDescent="0.2"/>
    <row r="750" s="2" customFormat="1" x14ac:dyDescent="0.2"/>
    <row r="751" s="2" customFormat="1" x14ac:dyDescent="0.2"/>
    <row r="752" s="2" customFormat="1" x14ac:dyDescent="0.2"/>
    <row r="753" s="2" customFormat="1" x14ac:dyDescent="0.2"/>
    <row r="754" s="2" customFormat="1" x14ac:dyDescent="0.2"/>
    <row r="755" s="2" customFormat="1" x14ac:dyDescent="0.2"/>
    <row r="756" s="2" customFormat="1" x14ac:dyDescent="0.2"/>
    <row r="757" s="2" customFormat="1" x14ac:dyDescent="0.2"/>
    <row r="758" s="2" customFormat="1" x14ac:dyDescent="0.2"/>
    <row r="759" s="2" customFormat="1" x14ac:dyDescent="0.2"/>
    <row r="760" s="2" customFormat="1" x14ac:dyDescent="0.2"/>
    <row r="761" s="2" customFormat="1" x14ac:dyDescent="0.2"/>
    <row r="762" s="2" customFormat="1" x14ac:dyDescent="0.2"/>
    <row r="763" s="2" customFormat="1" x14ac:dyDescent="0.2"/>
    <row r="764" s="2" customFormat="1" x14ac:dyDescent="0.2"/>
    <row r="765" s="2" customFormat="1" x14ac:dyDescent="0.2"/>
    <row r="766" s="2" customFormat="1" x14ac:dyDescent="0.2"/>
    <row r="767" s="2" customFormat="1" x14ac:dyDescent="0.2"/>
    <row r="768" s="2" customFormat="1" x14ac:dyDescent="0.2"/>
    <row r="769" s="2" customFormat="1" x14ac:dyDescent="0.2"/>
    <row r="770" s="2" customFormat="1" x14ac:dyDescent="0.2"/>
    <row r="771" s="2" customFormat="1" x14ac:dyDescent="0.2"/>
    <row r="772" s="2" customFormat="1" x14ac:dyDescent="0.2"/>
    <row r="773" s="2" customFormat="1" x14ac:dyDescent="0.2"/>
    <row r="774" s="2" customFormat="1" x14ac:dyDescent="0.2"/>
    <row r="775" s="2" customFormat="1" x14ac:dyDescent="0.2"/>
    <row r="776" s="2" customFormat="1" x14ac:dyDescent="0.2"/>
    <row r="777" s="2" customFormat="1" x14ac:dyDescent="0.2"/>
    <row r="778" s="2" customFormat="1" x14ac:dyDescent="0.2"/>
    <row r="779" s="2" customFormat="1" x14ac:dyDescent="0.2"/>
    <row r="780" s="2" customFormat="1" x14ac:dyDescent="0.2"/>
    <row r="781" s="2" customFormat="1" x14ac:dyDescent="0.2"/>
    <row r="782" s="2" customFormat="1" x14ac:dyDescent="0.2"/>
    <row r="783" s="2" customFormat="1" x14ac:dyDescent="0.2"/>
    <row r="784" s="2" customFormat="1" x14ac:dyDescent="0.2"/>
    <row r="785" s="2" customFormat="1" x14ac:dyDescent="0.2"/>
    <row r="786" s="2" customFormat="1" x14ac:dyDescent="0.2"/>
    <row r="787" s="2" customFormat="1" x14ac:dyDescent="0.2"/>
    <row r="788" s="2" customFormat="1" x14ac:dyDescent="0.2"/>
    <row r="789" s="2" customFormat="1" x14ac:dyDescent="0.2"/>
    <row r="790" s="2" customFormat="1" x14ac:dyDescent="0.2"/>
    <row r="791" s="2" customFormat="1" x14ac:dyDescent="0.2"/>
    <row r="792" s="2" customFormat="1" x14ac:dyDescent="0.2"/>
    <row r="793" s="2" customFormat="1" x14ac:dyDescent="0.2"/>
    <row r="794" s="2" customFormat="1" x14ac:dyDescent="0.2"/>
    <row r="795" s="2" customFormat="1" x14ac:dyDescent="0.2"/>
    <row r="796" s="2" customFormat="1" x14ac:dyDescent="0.2"/>
    <row r="797" s="2" customFormat="1" x14ac:dyDescent="0.2"/>
    <row r="798" s="2" customFormat="1" x14ac:dyDescent="0.2"/>
    <row r="799" s="2" customFormat="1" x14ac:dyDescent="0.2"/>
    <row r="800" s="2" customFormat="1" x14ac:dyDescent="0.2"/>
    <row r="801" s="2" customFormat="1" x14ac:dyDescent="0.2"/>
    <row r="802" s="2" customFormat="1" x14ac:dyDescent="0.2"/>
    <row r="803" s="2" customFormat="1" x14ac:dyDescent="0.2"/>
    <row r="804" s="2" customFormat="1" x14ac:dyDescent="0.2"/>
    <row r="805" s="2" customFormat="1" x14ac:dyDescent="0.2"/>
    <row r="806" s="2" customFormat="1" x14ac:dyDescent="0.2"/>
    <row r="807" s="2" customFormat="1" x14ac:dyDescent="0.2"/>
    <row r="808" s="2" customFormat="1" x14ac:dyDescent="0.2"/>
    <row r="809" s="2" customFormat="1" x14ac:dyDescent="0.2"/>
    <row r="810" s="2" customFormat="1" x14ac:dyDescent="0.2"/>
    <row r="811" s="2" customFormat="1" x14ac:dyDescent="0.2"/>
    <row r="812" s="2" customFormat="1" x14ac:dyDescent="0.2"/>
    <row r="813" s="2" customFormat="1" x14ac:dyDescent="0.2"/>
    <row r="814" s="2" customFormat="1" x14ac:dyDescent="0.2"/>
    <row r="815" s="2" customFormat="1" x14ac:dyDescent="0.2"/>
    <row r="816" s="2" customFormat="1" x14ac:dyDescent="0.2"/>
    <row r="817" s="2" customFormat="1" x14ac:dyDescent="0.2"/>
    <row r="818" s="2" customFormat="1" x14ac:dyDescent="0.2"/>
    <row r="819" s="2" customFormat="1" x14ac:dyDescent="0.2"/>
    <row r="820" s="2" customFormat="1" x14ac:dyDescent="0.2"/>
    <row r="821" s="2" customFormat="1" x14ac:dyDescent="0.2"/>
    <row r="822" s="2" customFormat="1" x14ac:dyDescent="0.2"/>
    <row r="823" s="2" customFormat="1" x14ac:dyDescent="0.2"/>
    <row r="824" s="2" customFormat="1" x14ac:dyDescent="0.2"/>
    <row r="825" s="2" customFormat="1" x14ac:dyDescent="0.2"/>
    <row r="826" s="2" customFormat="1" x14ac:dyDescent="0.2"/>
    <row r="827" s="2" customFormat="1" x14ac:dyDescent="0.2"/>
    <row r="828" s="2" customFormat="1" x14ac:dyDescent="0.2"/>
    <row r="829" s="2" customFormat="1" x14ac:dyDescent="0.2"/>
    <row r="830" s="2" customFormat="1" x14ac:dyDescent="0.2"/>
    <row r="831" s="2" customFormat="1" x14ac:dyDescent="0.2"/>
    <row r="832" s="2" customFormat="1" x14ac:dyDescent="0.2"/>
    <row r="833" s="2" customFormat="1" x14ac:dyDescent="0.2"/>
    <row r="834" s="2" customFormat="1" x14ac:dyDescent="0.2"/>
    <row r="835" s="2" customFormat="1" x14ac:dyDescent="0.2"/>
    <row r="836" s="2" customFormat="1" x14ac:dyDescent="0.2"/>
    <row r="837" s="2" customFormat="1" x14ac:dyDescent="0.2"/>
    <row r="838" s="2" customFormat="1" x14ac:dyDescent="0.2"/>
    <row r="839" s="2" customFormat="1" x14ac:dyDescent="0.2"/>
    <row r="840" s="2" customFormat="1" x14ac:dyDescent="0.2"/>
    <row r="841" s="2" customFormat="1" x14ac:dyDescent="0.2"/>
    <row r="842" s="2" customFormat="1" x14ac:dyDescent="0.2"/>
    <row r="843" s="2" customFormat="1" x14ac:dyDescent="0.2"/>
    <row r="844" s="2" customFormat="1" x14ac:dyDescent="0.2"/>
    <row r="845" s="2" customFormat="1" x14ac:dyDescent="0.2"/>
    <row r="846" s="2" customFormat="1" x14ac:dyDescent="0.2"/>
    <row r="847" s="2" customFormat="1" x14ac:dyDescent="0.2"/>
    <row r="848" s="2" customFormat="1" x14ac:dyDescent="0.2"/>
    <row r="849" s="2" customFormat="1" x14ac:dyDescent="0.2"/>
    <row r="850" s="2" customFormat="1" x14ac:dyDescent="0.2"/>
    <row r="851" s="2" customFormat="1" x14ac:dyDescent="0.2"/>
    <row r="852" s="2" customFormat="1" x14ac:dyDescent="0.2"/>
    <row r="853" s="2" customFormat="1" x14ac:dyDescent="0.2"/>
    <row r="854" s="2" customFormat="1" x14ac:dyDescent="0.2"/>
    <row r="855" s="2" customFormat="1" x14ac:dyDescent="0.2"/>
    <row r="856" s="2" customFormat="1" x14ac:dyDescent="0.2"/>
    <row r="857" s="2" customFormat="1" x14ac:dyDescent="0.2"/>
    <row r="858" s="2" customFormat="1" x14ac:dyDescent="0.2"/>
    <row r="859" s="2" customFormat="1" x14ac:dyDescent="0.2"/>
    <row r="860" s="2" customFormat="1" x14ac:dyDescent="0.2"/>
    <row r="861" s="2" customFormat="1" x14ac:dyDescent="0.2"/>
    <row r="862" s="2" customFormat="1" x14ac:dyDescent="0.2"/>
    <row r="863" s="2" customFormat="1" x14ac:dyDescent="0.2"/>
    <row r="864" s="2" customFormat="1" x14ac:dyDescent="0.2"/>
    <row r="865" s="2" customFormat="1" x14ac:dyDescent="0.2"/>
    <row r="866" s="2" customFormat="1" x14ac:dyDescent="0.2"/>
    <row r="867" s="2" customFormat="1" x14ac:dyDescent="0.2"/>
    <row r="868" s="2" customFormat="1" x14ac:dyDescent="0.2"/>
    <row r="869" s="2" customFormat="1" x14ac:dyDescent="0.2"/>
    <row r="870" s="2" customFormat="1" x14ac:dyDescent="0.2"/>
    <row r="871" s="2" customFormat="1" x14ac:dyDescent="0.2"/>
    <row r="872" s="2" customFormat="1" x14ac:dyDescent="0.2"/>
    <row r="873" s="2" customFormat="1" x14ac:dyDescent="0.2"/>
    <row r="874" s="2" customFormat="1" x14ac:dyDescent="0.2"/>
    <row r="875" s="2" customFormat="1" x14ac:dyDescent="0.2"/>
    <row r="876" s="2" customFormat="1" x14ac:dyDescent="0.2"/>
    <row r="877" s="2" customFormat="1" x14ac:dyDescent="0.2"/>
    <row r="878" s="2" customFormat="1" x14ac:dyDescent="0.2"/>
    <row r="879" s="2" customFormat="1" x14ac:dyDescent="0.2"/>
    <row r="880" s="2" customFormat="1" x14ac:dyDescent="0.2"/>
    <row r="881" s="2" customFormat="1" x14ac:dyDescent="0.2"/>
    <row r="882" s="2" customFormat="1" x14ac:dyDescent="0.2"/>
    <row r="883" s="2" customFormat="1" x14ac:dyDescent="0.2"/>
    <row r="884" s="2" customFormat="1" x14ac:dyDescent="0.2"/>
    <row r="885" s="2" customFormat="1" x14ac:dyDescent="0.2"/>
    <row r="886" s="2" customFormat="1" x14ac:dyDescent="0.2"/>
    <row r="887" s="2" customFormat="1" x14ac:dyDescent="0.2"/>
    <row r="888" s="2" customFormat="1" x14ac:dyDescent="0.2"/>
    <row r="889" s="2" customFormat="1" x14ac:dyDescent="0.2"/>
    <row r="890" s="2" customFormat="1" x14ac:dyDescent="0.2"/>
    <row r="891" s="2" customFormat="1" x14ac:dyDescent="0.2"/>
    <row r="892" s="2" customFormat="1" x14ac:dyDescent="0.2"/>
    <row r="893" s="2" customFormat="1" x14ac:dyDescent="0.2"/>
    <row r="894" s="2" customFormat="1" x14ac:dyDescent="0.2"/>
    <row r="895" s="2" customFormat="1" x14ac:dyDescent="0.2"/>
    <row r="896" s="2" customFormat="1" x14ac:dyDescent="0.2"/>
    <row r="897" s="2" customFormat="1" x14ac:dyDescent="0.2"/>
    <row r="898" s="2" customFormat="1" x14ac:dyDescent="0.2"/>
    <row r="899" s="2" customFormat="1" x14ac:dyDescent="0.2"/>
    <row r="900" s="2" customFormat="1" x14ac:dyDescent="0.2"/>
    <row r="901" s="2" customFormat="1" x14ac:dyDescent="0.2"/>
    <row r="902" s="2" customFormat="1" x14ac:dyDescent="0.2"/>
    <row r="903" s="2" customFormat="1" x14ac:dyDescent="0.2"/>
    <row r="904" s="2" customFormat="1" x14ac:dyDescent="0.2"/>
    <row r="905" s="2" customFormat="1" x14ac:dyDescent="0.2"/>
    <row r="906" s="2" customFormat="1" x14ac:dyDescent="0.2"/>
    <row r="907" s="2" customFormat="1" x14ac:dyDescent="0.2"/>
    <row r="908" s="2" customFormat="1" x14ac:dyDescent="0.2"/>
    <row r="909" s="2" customFormat="1" x14ac:dyDescent="0.2"/>
    <row r="910" s="2" customFormat="1" x14ac:dyDescent="0.2"/>
    <row r="911" s="2" customFormat="1" x14ac:dyDescent="0.2"/>
    <row r="912" s="2" customFormat="1" x14ac:dyDescent="0.2"/>
    <row r="913" s="2" customFormat="1" x14ac:dyDescent="0.2"/>
    <row r="914" s="2" customFormat="1" x14ac:dyDescent="0.2"/>
    <row r="915" s="2" customFormat="1" x14ac:dyDescent="0.2"/>
    <row r="916" s="2" customFormat="1" x14ac:dyDescent="0.2"/>
    <row r="917" s="2" customFormat="1" x14ac:dyDescent="0.2"/>
    <row r="918" s="2" customFormat="1" x14ac:dyDescent="0.2"/>
    <row r="919" s="2" customFormat="1" x14ac:dyDescent="0.2"/>
    <row r="920" s="2" customFormat="1" x14ac:dyDescent="0.2"/>
    <row r="921" s="2" customFormat="1" x14ac:dyDescent="0.2"/>
    <row r="922" s="2" customFormat="1" x14ac:dyDescent="0.2"/>
    <row r="923" s="2" customFormat="1" x14ac:dyDescent="0.2"/>
    <row r="924" s="2" customFormat="1" x14ac:dyDescent="0.2"/>
    <row r="925" s="2" customFormat="1" x14ac:dyDescent="0.2"/>
    <row r="926" s="2" customFormat="1" x14ac:dyDescent="0.2"/>
    <row r="927" s="2" customFormat="1" x14ac:dyDescent="0.2"/>
    <row r="928" s="2" customFormat="1" x14ac:dyDescent="0.2"/>
    <row r="929" s="2" customFormat="1" x14ac:dyDescent="0.2"/>
    <row r="930" s="2" customFormat="1" x14ac:dyDescent="0.2"/>
    <row r="931" s="2" customFormat="1" x14ac:dyDescent="0.2"/>
    <row r="932" s="2" customFormat="1" x14ac:dyDescent="0.2"/>
    <row r="933" s="2" customFormat="1" x14ac:dyDescent="0.2"/>
    <row r="934" s="2" customFormat="1" x14ac:dyDescent="0.2"/>
    <row r="935" s="2" customFormat="1" x14ac:dyDescent="0.2"/>
    <row r="936" s="2" customFormat="1" x14ac:dyDescent="0.2"/>
    <row r="937" s="2" customFormat="1" x14ac:dyDescent="0.2"/>
    <row r="938" s="2" customFormat="1" x14ac:dyDescent="0.2"/>
    <row r="939" s="2" customFormat="1" x14ac:dyDescent="0.2"/>
    <row r="940" s="2" customFormat="1" x14ac:dyDescent="0.2"/>
    <row r="941" s="2" customFormat="1" x14ac:dyDescent="0.2"/>
    <row r="942" s="2" customFormat="1" x14ac:dyDescent="0.2"/>
    <row r="943" s="2" customFormat="1" x14ac:dyDescent="0.2"/>
    <row r="944" s="2" customFormat="1" x14ac:dyDescent="0.2"/>
    <row r="945" s="2" customFormat="1" x14ac:dyDescent="0.2"/>
    <row r="946" s="2" customFormat="1" x14ac:dyDescent="0.2"/>
    <row r="947" s="2" customFormat="1" x14ac:dyDescent="0.2"/>
    <row r="948" s="2" customFormat="1" x14ac:dyDescent="0.2"/>
    <row r="949" s="2" customFormat="1" x14ac:dyDescent="0.2"/>
    <row r="950" s="2" customFormat="1" x14ac:dyDescent="0.2"/>
    <row r="951" s="2" customFormat="1" x14ac:dyDescent="0.2"/>
    <row r="952" s="2" customFormat="1" x14ac:dyDescent="0.2"/>
    <row r="953" s="2" customFormat="1" x14ac:dyDescent="0.2"/>
    <row r="954" s="2" customFormat="1" x14ac:dyDescent="0.2"/>
    <row r="955" s="2" customFormat="1" x14ac:dyDescent="0.2"/>
    <row r="956" s="2" customFormat="1" x14ac:dyDescent="0.2"/>
    <row r="957" s="2" customFormat="1" x14ac:dyDescent="0.2"/>
    <row r="958" s="2" customFormat="1" x14ac:dyDescent="0.2"/>
    <row r="959" s="2" customFormat="1" x14ac:dyDescent="0.2"/>
    <row r="960" s="2" customFormat="1" x14ac:dyDescent="0.2"/>
    <row r="961" s="2" customFormat="1" x14ac:dyDescent="0.2"/>
    <row r="962" s="2" customFormat="1" x14ac:dyDescent="0.2"/>
    <row r="963" s="2" customFormat="1" x14ac:dyDescent="0.2"/>
    <row r="964" s="2" customFormat="1" x14ac:dyDescent="0.2"/>
    <row r="965" s="2" customFormat="1" x14ac:dyDescent="0.2"/>
    <row r="966" s="2" customFormat="1" x14ac:dyDescent="0.2"/>
    <row r="967" s="2" customFormat="1" x14ac:dyDescent="0.2"/>
    <row r="968" s="2" customFormat="1" x14ac:dyDescent="0.2"/>
    <row r="969" s="2" customFormat="1" x14ac:dyDescent="0.2"/>
    <row r="970" s="2" customFormat="1" x14ac:dyDescent="0.2"/>
    <row r="971" s="2" customFormat="1" x14ac:dyDescent="0.2"/>
    <row r="972" s="2" customFormat="1" x14ac:dyDescent="0.2"/>
    <row r="973" s="2" customFormat="1" x14ac:dyDescent="0.2"/>
    <row r="974" s="2" customFormat="1" x14ac:dyDescent="0.2"/>
    <row r="975" s="2" customFormat="1" x14ac:dyDescent="0.2"/>
    <row r="976" s="2" customFormat="1" x14ac:dyDescent="0.2"/>
    <row r="977" s="2" customFormat="1" x14ac:dyDescent="0.2"/>
    <row r="978" s="2" customFormat="1" x14ac:dyDescent="0.2"/>
    <row r="979" s="2" customFormat="1" x14ac:dyDescent="0.2"/>
    <row r="980" s="2" customFormat="1" x14ac:dyDescent="0.2"/>
    <row r="981" s="2" customFormat="1" x14ac:dyDescent="0.2"/>
    <row r="982" s="2" customFormat="1" x14ac:dyDescent="0.2"/>
    <row r="983" s="2" customFormat="1" x14ac:dyDescent="0.2"/>
    <row r="984" s="2" customFormat="1" x14ac:dyDescent="0.2"/>
    <row r="985" s="2" customFormat="1" x14ac:dyDescent="0.2"/>
    <row r="986" s="2" customFormat="1" x14ac:dyDescent="0.2"/>
    <row r="987" s="2" customFormat="1" x14ac:dyDescent="0.2"/>
    <row r="988" s="2" customFormat="1" x14ac:dyDescent="0.2"/>
    <row r="989" s="2" customFormat="1" x14ac:dyDescent="0.2"/>
    <row r="990" s="2" customFormat="1" x14ac:dyDescent="0.2"/>
    <row r="991" s="2" customFormat="1" x14ac:dyDescent="0.2"/>
    <row r="992" s="2" customFormat="1" x14ac:dyDescent="0.2"/>
    <row r="993" s="2" customFormat="1" x14ac:dyDescent="0.2"/>
    <row r="994" s="2" customFormat="1" x14ac:dyDescent="0.2"/>
    <row r="995" s="2" customFormat="1" x14ac:dyDescent="0.2"/>
    <row r="996" s="2" customFormat="1" x14ac:dyDescent="0.2"/>
    <row r="997" s="2" customFormat="1" x14ac:dyDescent="0.2"/>
    <row r="998" s="2" customFormat="1" x14ac:dyDescent="0.2"/>
    <row r="999" s="2" customFormat="1" x14ac:dyDescent="0.2"/>
    <row r="1000" s="2" customFormat="1" x14ac:dyDescent="0.2"/>
    <row r="1001" s="2" customFormat="1" x14ac:dyDescent="0.2"/>
    <row r="1002" s="2" customFormat="1" x14ac:dyDescent="0.2"/>
    <row r="1003" s="2" customFormat="1" x14ac:dyDescent="0.2"/>
    <row r="1004" s="2" customFormat="1" x14ac:dyDescent="0.2"/>
    <row r="1005" s="2" customFormat="1" x14ac:dyDescent="0.2"/>
    <row r="1006" s="2" customFormat="1" x14ac:dyDescent="0.2"/>
    <row r="1007" s="2" customFormat="1" x14ac:dyDescent="0.2"/>
    <row r="1008" s="2" customFormat="1" x14ac:dyDescent="0.2"/>
    <row r="1009" s="2" customFormat="1" x14ac:dyDescent="0.2"/>
    <row r="1010" s="2" customFormat="1" x14ac:dyDescent="0.2"/>
    <row r="1011" s="2" customFormat="1" x14ac:dyDescent="0.2"/>
    <row r="1012" s="2" customFormat="1" x14ac:dyDescent="0.2"/>
    <row r="1013" s="2" customFormat="1" x14ac:dyDescent="0.2"/>
    <row r="1014" s="2" customFormat="1" x14ac:dyDescent="0.2"/>
    <row r="1015" s="2" customFormat="1" x14ac:dyDescent="0.2"/>
    <row r="1016" s="2" customFormat="1" x14ac:dyDescent="0.2"/>
    <row r="1017" s="2" customFormat="1" x14ac:dyDescent="0.2"/>
    <row r="1018" s="2" customFormat="1" x14ac:dyDescent="0.2"/>
    <row r="1019" s="2" customFormat="1" x14ac:dyDescent="0.2"/>
    <row r="1020" s="2" customFormat="1" x14ac:dyDescent="0.2"/>
    <row r="1021" s="2" customFormat="1" x14ac:dyDescent="0.2"/>
    <row r="1022" s="2" customFormat="1" x14ac:dyDescent="0.2"/>
    <row r="1023" s="2" customFormat="1" x14ac:dyDescent="0.2"/>
    <row r="1024" s="2" customFormat="1" x14ac:dyDescent="0.2"/>
    <row r="1025" s="2" customFormat="1" x14ac:dyDescent="0.2"/>
    <row r="1026" s="2" customFormat="1" x14ac:dyDescent="0.2"/>
    <row r="1027" s="2" customFormat="1" x14ac:dyDescent="0.2"/>
    <row r="1028" s="2" customFormat="1" x14ac:dyDescent="0.2"/>
    <row r="1029" s="2" customFormat="1" x14ac:dyDescent="0.2"/>
    <row r="1030" s="2" customFormat="1" x14ac:dyDescent="0.2"/>
    <row r="1031" s="2" customFormat="1" x14ac:dyDescent="0.2"/>
    <row r="1032" s="2" customFormat="1" x14ac:dyDescent="0.2"/>
    <row r="1033" s="2" customFormat="1" x14ac:dyDescent="0.2"/>
    <row r="1034" s="2" customFormat="1" x14ac:dyDescent="0.2"/>
    <row r="1035" s="2" customFormat="1" x14ac:dyDescent="0.2"/>
    <row r="1036" s="2" customFormat="1" x14ac:dyDescent="0.2"/>
    <row r="1037" s="2" customFormat="1" x14ac:dyDescent="0.2"/>
    <row r="1038" s="2" customFormat="1" x14ac:dyDescent="0.2"/>
    <row r="1039" s="2" customFormat="1" x14ac:dyDescent="0.2"/>
    <row r="1040" s="2" customFormat="1" x14ac:dyDescent="0.2"/>
    <row r="1041" s="2" customFormat="1" x14ac:dyDescent="0.2"/>
    <row r="1042" s="2" customFormat="1" x14ac:dyDescent="0.2"/>
    <row r="1043" s="2" customFormat="1" x14ac:dyDescent="0.2"/>
    <row r="1044" s="2" customFormat="1" x14ac:dyDescent="0.2"/>
    <row r="1045" s="2" customFormat="1" x14ac:dyDescent="0.2"/>
    <row r="1046" s="2" customFormat="1" x14ac:dyDescent="0.2"/>
    <row r="1047" s="2" customFormat="1" x14ac:dyDescent="0.2"/>
    <row r="1048" s="2" customFormat="1" x14ac:dyDescent="0.2"/>
    <row r="1049" s="2" customFormat="1" x14ac:dyDescent="0.2"/>
    <row r="1050" s="2" customFormat="1" x14ac:dyDescent="0.2"/>
    <row r="1051" s="2" customFormat="1" x14ac:dyDescent="0.2"/>
    <row r="1052" s="2" customFormat="1" x14ac:dyDescent="0.2"/>
    <row r="1053" s="2" customFormat="1" x14ac:dyDescent="0.2"/>
    <row r="1054" s="2" customFormat="1" x14ac:dyDescent="0.2"/>
    <row r="1055" s="2" customFormat="1" x14ac:dyDescent="0.2"/>
    <row r="1056" s="2" customFormat="1" x14ac:dyDescent="0.2"/>
    <row r="1057" s="2" customFormat="1" x14ac:dyDescent="0.2"/>
    <row r="1058" s="2" customFormat="1" x14ac:dyDescent="0.2"/>
    <row r="1059" s="2" customFormat="1" x14ac:dyDescent="0.2"/>
    <row r="1060" s="2" customFormat="1" x14ac:dyDescent="0.2"/>
    <row r="1061" s="2" customFormat="1" x14ac:dyDescent="0.2"/>
    <row r="1062" s="2" customFormat="1" x14ac:dyDescent="0.2"/>
    <row r="1063" s="2" customFormat="1" x14ac:dyDescent="0.2"/>
    <row r="1064" s="2" customFormat="1" x14ac:dyDescent="0.2"/>
    <row r="1065" s="2" customFormat="1" x14ac:dyDescent="0.2"/>
    <row r="1066" s="2" customFormat="1" x14ac:dyDescent="0.2"/>
    <row r="1067" s="2" customFormat="1" x14ac:dyDescent="0.2"/>
    <row r="1068" s="2" customFormat="1" x14ac:dyDescent="0.2"/>
    <row r="1069" s="2" customFormat="1" x14ac:dyDescent="0.2"/>
    <row r="1070" s="2" customFormat="1" x14ac:dyDescent="0.2"/>
    <row r="1071" s="2" customFormat="1" x14ac:dyDescent="0.2"/>
    <row r="1072" s="2" customFormat="1" x14ac:dyDescent="0.2"/>
    <row r="1073" s="2" customFormat="1" x14ac:dyDescent="0.2"/>
    <row r="1074" s="2" customFormat="1" x14ac:dyDescent="0.2"/>
    <row r="1075" s="2" customFormat="1" x14ac:dyDescent="0.2"/>
    <row r="1076" s="2" customFormat="1" x14ac:dyDescent="0.2"/>
    <row r="1077" s="2" customFormat="1" x14ac:dyDescent="0.2"/>
    <row r="1078" s="2" customFormat="1" x14ac:dyDescent="0.2"/>
    <row r="1079" s="2" customFormat="1" x14ac:dyDescent="0.2"/>
    <row r="1080" s="2" customFormat="1" x14ac:dyDescent="0.2"/>
    <row r="1081" s="2" customFormat="1" x14ac:dyDescent="0.2"/>
    <row r="1082" s="2" customFormat="1" x14ac:dyDescent="0.2"/>
    <row r="1083" s="2" customFormat="1" x14ac:dyDescent="0.2"/>
    <row r="1084" s="2" customFormat="1" x14ac:dyDescent="0.2"/>
    <row r="1085" s="2" customFormat="1" x14ac:dyDescent="0.2"/>
    <row r="1086" s="2" customFormat="1" x14ac:dyDescent="0.2"/>
    <row r="1087" s="2" customFormat="1" x14ac:dyDescent="0.2"/>
    <row r="1088" s="2" customFormat="1" x14ac:dyDescent="0.2"/>
    <row r="1089" s="2" customFormat="1" x14ac:dyDescent="0.2"/>
    <row r="1090" s="2" customFormat="1" x14ac:dyDescent="0.2"/>
    <row r="1091" s="2" customFormat="1" x14ac:dyDescent="0.2"/>
    <row r="1092" s="2" customFormat="1" x14ac:dyDescent="0.2"/>
    <row r="1093" s="2" customFormat="1" x14ac:dyDescent="0.2"/>
    <row r="1094" s="2" customFormat="1" x14ac:dyDescent="0.2"/>
    <row r="1095" s="2" customFormat="1" x14ac:dyDescent="0.2"/>
    <row r="1096" s="2" customFormat="1" x14ac:dyDescent="0.2"/>
    <row r="1097" s="2" customFormat="1" x14ac:dyDescent="0.2"/>
    <row r="1098" s="2" customFormat="1" x14ac:dyDescent="0.2"/>
    <row r="1099" s="2" customFormat="1" x14ac:dyDescent="0.2"/>
    <row r="1100" s="2" customFormat="1" x14ac:dyDescent="0.2"/>
    <row r="1101" s="2" customFormat="1" x14ac:dyDescent="0.2"/>
    <row r="1102" s="2" customFormat="1" x14ac:dyDescent="0.2"/>
    <row r="1103" s="2" customFormat="1" x14ac:dyDescent="0.2"/>
    <row r="1104" s="2" customFormat="1" x14ac:dyDescent="0.2"/>
    <row r="1105" s="2" customFormat="1" x14ac:dyDescent="0.2"/>
    <row r="1106" s="2" customFormat="1" x14ac:dyDescent="0.2"/>
    <row r="1107" s="2" customFormat="1" x14ac:dyDescent="0.2"/>
    <row r="1108" s="2" customFormat="1" x14ac:dyDescent="0.2"/>
    <row r="1109" s="2" customFormat="1" x14ac:dyDescent="0.2"/>
    <row r="1110" s="2" customFormat="1" x14ac:dyDescent="0.2"/>
    <row r="1111" s="2" customFormat="1" x14ac:dyDescent="0.2"/>
    <row r="1112" s="2" customFormat="1" x14ac:dyDescent="0.2"/>
    <row r="1113" s="2" customFormat="1" x14ac:dyDescent="0.2"/>
    <row r="1114" s="2" customFormat="1" x14ac:dyDescent="0.2"/>
    <row r="1115" s="2" customFormat="1" x14ac:dyDescent="0.2"/>
    <row r="1116" s="2" customFormat="1" x14ac:dyDescent="0.2"/>
    <row r="1117" s="2" customFormat="1" x14ac:dyDescent="0.2"/>
    <row r="1118" s="2" customFormat="1" x14ac:dyDescent="0.2"/>
    <row r="1119" s="2" customFormat="1" x14ac:dyDescent="0.2"/>
    <row r="1120" s="2" customFormat="1" x14ac:dyDescent="0.2"/>
    <row r="1121" s="2" customFormat="1" x14ac:dyDescent="0.2"/>
    <row r="1122" s="2" customFormat="1" x14ac:dyDescent="0.2"/>
    <row r="1123" s="2" customFormat="1" x14ac:dyDescent="0.2"/>
    <row r="1124" s="2" customFormat="1" x14ac:dyDescent="0.2"/>
    <row r="1125" s="2" customFormat="1" x14ac:dyDescent="0.2"/>
    <row r="1126" s="2" customFormat="1" x14ac:dyDescent="0.2"/>
    <row r="1127" s="2" customFormat="1" x14ac:dyDescent="0.2"/>
    <row r="1128" s="2" customFormat="1" x14ac:dyDescent="0.2"/>
    <row r="1129" s="2" customFormat="1" x14ac:dyDescent="0.2"/>
    <row r="1130" s="2" customFormat="1" x14ac:dyDescent="0.2"/>
    <row r="1131" s="2" customFormat="1" x14ac:dyDescent="0.2"/>
    <row r="1132" s="2" customFormat="1" x14ac:dyDescent="0.2"/>
    <row r="1133" s="2" customFormat="1" x14ac:dyDescent="0.2"/>
    <row r="1134" s="2" customFormat="1" x14ac:dyDescent="0.2"/>
    <row r="1135" s="2" customFormat="1" x14ac:dyDescent="0.2"/>
    <row r="1136" s="2" customFormat="1" x14ac:dyDescent="0.2"/>
    <row r="1137" s="2" customFormat="1" x14ac:dyDescent="0.2"/>
    <row r="1138" s="2" customFormat="1" x14ac:dyDescent="0.2"/>
    <row r="1139" s="2" customFormat="1" x14ac:dyDescent="0.2"/>
    <row r="1140" s="2" customFormat="1" x14ac:dyDescent="0.2"/>
    <row r="1141" s="2" customFormat="1" x14ac:dyDescent="0.2"/>
    <row r="1142" s="2" customFormat="1" x14ac:dyDescent="0.2"/>
    <row r="1143" s="2" customFormat="1" x14ac:dyDescent="0.2"/>
    <row r="1144" s="2" customFormat="1" x14ac:dyDescent="0.2"/>
    <row r="1145" s="2" customFormat="1" x14ac:dyDescent="0.2"/>
    <row r="1146" s="2" customFormat="1" x14ac:dyDescent="0.2"/>
    <row r="1147" s="2" customFormat="1" x14ac:dyDescent="0.2"/>
    <row r="1148" s="2" customFormat="1" x14ac:dyDescent="0.2"/>
    <row r="1149" s="2" customFormat="1" x14ac:dyDescent="0.2"/>
    <row r="1150" s="2" customFormat="1" x14ac:dyDescent="0.2"/>
    <row r="1151" s="2" customFormat="1" x14ac:dyDescent="0.2"/>
    <row r="1152" s="2" customFormat="1" x14ac:dyDescent="0.2"/>
    <row r="1153" s="2" customFormat="1" x14ac:dyDescent="0.2"/>
    <row r="1154" s="2" customFormat="1" x14ac:dyDescent="0.2"/>
    <row r="1155" s="2" customFormat="1" x14ac:dyDescent="0.2"/>
    <row r="1156" s="2" customFormat="1" x14ac:dyDescent="0.2"/>
    <row r="1157" s="2" customFormat="1" x14ac:dyDescent="0.2"/>
    <row r="1158" s="2" customFormat="1" x14ac:dyDescent="0.2"/>
    <row r="1159" s="2" customFormat="1" x14ac:dyDescent="0.2"/>
    <row r="1160" s="2" customFormat="1" x14ac:dyDescent="0.2"/>
    <row r="1161" s="2" customFormat="1" x14ac:dyDescent="0.2"/>
    <row r="1162" s="2" customFormat="1" x14ac:dyDescent="0.2"/>
    <row r="1163" s="2" customFormat="1" x14ac:dyDescent="0.2"/>
    <row r="1164" s="2" customFormat="1" x14ac:dyDescent="0.2"/>
    <row r="1165" s="2" customFormat="1" x14ac:dyDescent="0.2"/>
    <row r="1166" s="2" customFormat="1" x14ac:dyDescent="0.2"/>
    <row r="1167" s="2" customFormat="1" x14ac:dyDescent="0.2"/>
    <row r="1168" s="2" customFormat="1" x14ac:dyDescent="0.2"/>
    <row r="1169" s="2" customFormat="1" x14ac:dyDescent="0.2"/>
    <row r="1170" s="2" customFormat="1" x14ac:dyDescent="0.2"/>
    <row r="1171" s="2" customFormat="1" x14ac:dyDescent="0.2"/>
    <row r="1172" s="2" customFormat="1" x14ac:dyDescent="0.2"/>
    <row r="1173" s="2" customFormat="1" x14ac:dyDescent="0.2"/>
    <row r="1174" s="2" customFormat="1" x14ac:dyDescent="0.2"/>
    <row r="1175" s="2" customFormat="1" x14ac:dyDescent="0.2"/>
    <row r="1176" s="2" customFormat="1" x14ac:dyDescent="0.2"/>
    <row r="1177" s="2" customFormat="1" x14ac:dyDescent="0.2"/>
    <row r="1178" s="2" customFormat="1" x14ac:dyDescent="0.2"/>
    <row r="1179" s="2" customFormat="1" x14ac:dyDescent="0.2"/>
    <row r="1180" s="2" customFormat="1" x14ac:dyDescent="0.2"/>
    <row r="1181" s="2" customFormat="1" x14ac:dyDescent="0.2"/>
    <row r="1182" s="2" customFormat="1" x14ac:dyDescent="0.2"/>
    <row r="1183" s="2" customFormat="1" x14ac:dyDescent="0.2"/>
    <row r="1184" s="2" customFormat="1" x14ac:dyDescent="0.2"/>
    <row r="1185" s="2" customFormat="1" x14ac:dyDescent="0.2"/>
    <row r="1186" s="2" customFormat="1" x14ac:dyDescent="0.2"/>
    <row r="1187" s="2" customFormat="1" x14ac:dyDescent="0.2"/>
    <row r="1188" s="2" customFormat="1" x14ac:dyDescent="0.2"/>
    <row r="1189" s="2" customFormat="1" x14ac:dyDescent="0.2"/>
    <row r="1190" s="2" customFormat="1" x14ac:dyDescent="0.2"/>
    <row r="1191" s="2" customFormat="1" x14ac:dyDescent="0.2"/>
    <row r="1192" s="2" customFormat="1" x14ac:dyDescent="0.2"/>
    <row r="1193" s="2" customFormat="1" x14ac:dyDescent="0.2"/>
    <row r="1194" s="2" customFormat="1" x14ac:dyDescent="0.2"/>
    <row r="1195" s="2" customFormat="1" x14ac:dyDescent="0.2"/>
    <row r="1196" s="2" customFormat="1" x14ac:dyDescent="0.2"/>
    <row r="1197" s="2" customFormat="1" x14ac:dyDescent="0.2"/>
    <row r="1198" s="2" customFormat="1" x14ac:dyDescent="0.2"/>
    <row r="1199" s="2" customFormat="1" x14ac:dyDescent="0.2"/>
    <row r="1200" s="2" customFormat="1" x14ac:dyDescent="0.2"/>
    <row r="1201" s="2" customFormat="1" x14ac:dyDescent="0.2"/>
    <row r="1202" s="2" customFormat="1" x14ac:dyDescent="0.2"/>
    <row r="1203" s="2" customFormat="1" x14ac:dyDescent="0.2"/>
    <row r="1204" s="2" customFormat="1" x14ac:dyDescent="0.2"/>
    <row r="1205" s="2" customFormat="1" x14ac:dyDescent="0.2"/>
    <row r="1206" s="2" customFormat="1" x14ac:dyDescent="0.2"/>
    <row r="1207" s="2" customFormat="1" x14ac:dyDescent="0.2"/>
    <row r="1208" s="2" customFormat="1" x14ac:dyDescent="0.2"/>
    <row r="1209" s="2" customFormat="1" x14ac:dyDescent="0.2"/>
    <row r="1210" s="2" customFormat="1" x14ac:dyDescent="0.2"/>
    <row r="1211" s="2" customFormat="1" x14ac:dyDescent="0.2"/>
    <row r="1212" s="2" customFormat="1" x14ac:dyDescent="0.2"/>
    <row r="1213" s="2" customFormat="1" x14ac:dyDescent="0.2"/>
    <row r="1214" s="2" customFormat="1" x14ac:dyDescent="0.2"/>
    <row r="1215" s="2" customFormat="1" x14ac:dyDescent="0.2"/>
    <row r="1216" s="2" customFormat="1" x14ac:dyDescent="0.2"/>
    <row r="1217" s="2" customFormat="1" x14ac:dyDescent="0.2"/>
    <row r="1218" s="2" customFormat="1" x14ac:dyDescent="0.2"/>
    <row r="1219" s="2" customFormat="1" x14ac:dyDescent="0.2"/>
    <row r="1220" s="2" customFormat="1" x14ac:dyDescent="0.2"/>
    <row r="1221" s="2" customFormat="1" x14ac:dyDescent="0.2"/>
    <row r="1222" s="2" customFormat="1" x14ac:dyDescent="0.2"/>
    <row r="1223" s="2" customFormat="1" x14ac:dyDescent="0.2"/>
    <row r="1224" s="2" customFormat="1" x14ac:dyDescent="0.2"/>
    <row r="1225" s="2" customFormat="1" x14ac:dyDescent="0.2"/>
    <row r="1226" s="2" customFormat="1" x14ac:dyDescent="0.2"/>
    <row r="1227" s="2" customFormat="1" x14ac:dyDescent="0.2"/>
    <row r="1228" s="2" customFormat="1" x14ac:dyDescent="0.2"/>
    <row r="1229" s="2" customFormat="1" x14ac:dyDescent="0.2"/>
    <row r="1230" s="2" customFormat="1" x14ac:dyDescent="0.2"/>
    <row r="1231" s="2" customFormat="1" x14ac:dyDescent="0.2"/>
    <row r="1232" s="2" customFormat="1" x14ac:dyDescent="0.2"/>
    <row r="1233" s="2" customFormat="1" x14ac:dyDescent="0.2"/>
    <row r="1234" s="2" customFormat="1" x14ac:dyDescent="0.2"/>
    <row r="1235" s="2" customFormat="1" x14ac:dyDescent="0.2"/>
    <row r="1236" s="2" customFormat="1" x14ac:dyDescent="0.2"/>
    <row r="1237" s="2" customFormat="1" x14ac:dyDescent="0.2"/>
    <row r="1238" s="2" customFormat="1" x14ac:dyDescent="0.2"/>
    <row r="1239" s="2" customFormat="1" x14ac:dyDescent="0.2"/>
    <row r="1240" s="2" customFormat="1" x14ac:dyDescent="0.2"/>
    <row r="1241" s="2" customFormat="1" x14ac:dyDescent="0.2"/>
    <row r="1242" s="2" customFormat="1" x14ac:dyDescent="0.2"/>
    <row r="1243" s="2" customFormat="1" x14ac:dyDescent="0.2"/>
    <row r="1244" s="2" customFormat="1" x14ac:dyDescent="0.2"/>
    <row r="1245" s="2" customFormat="1" x14ac:dyDescent="0.2"/>
    <row r="1246" s="2" customFormat="1" x14ac:dyDescent="0.2"/>
    <row r="1247" s="2" customFormat="1" x14ac:dyDescent="0.2"/>
    <row r="1248" s="2" customFormat="1" x14ac:dyDescent="0.2"/>
    <row r="1249" s="2" customFormat="1" x14ac:dyDescent="0.2"/>
    <row r="1250" s="2" customFormat="1" x14ac:dyDescent="0.2"/>
    <row r="1251" s="2" customFormat="1" x14ac:dyDescent="0.2"/>
    <row r="1252" s="2" customFormat="1" x14ac:dyDescent="0.2"/>
    <row r="1253" s="2" customFormat="1" x14ac:dyDescent="0.2"/>
    <row r="1254" s="2" customFormat="1" x14ac:dyDescent="0.2"/>
    <row r="1255" s="2" customFormat="1" x14ac:dyDescent="0.2"/>
    <row r="1256" s="2" customFormat="1" x14ac:dyDescent="0.2"/>
    <row r="1257" s="2" customFormat="1" x14ac:dyDescent="0.2"/>
    <row r="1258" s="2" customFormat="1" x14ac:dyDescent="0.2"/>
    <row r="1259" s="2" customFormat="1" x14ac:dyDescent="0.2"/>
    <row r="1260" s="2" customFormat="1" x14ac:dyDescent="0.2"/>
    <row r="1261" s="2" customFormat="1" x14ac:dyDescent="0.2"/>
    <row r="1262" s="2" customFormat="1" x14ac:dyDescent="0.2"/>
    <row r="1263" s="2" customFormat="1" x14ac:dyDescent="0.2"/>
    <row r="1264" s="2" customFormat="1" x14ac:dyDescent="0.2"/>
    <row r="1265" s="2" customFormat="1" x14ac:dyDescent="0.2"/>
    <row r="1266" s="2" customFormat="1" x14ac:dyDescent="0.2"/>
    <row r="1267" s="2" customFormat="1" x14ac:dyDescent="0.2"/>
    <row r="1268" s="2" customFormat="1" x14ac:dyDescent="0.2"/>
    <row r="1269" s="2" customFormat="1" x14ac:dyDescent="0.2"/>
    <row r="1270" s="2" customFormat="1" x14ac:dyDescent="0.2"/>
    <row r="1271" s="2" customFormat="1" x14ac:dyDescent="0.2"/>
    <row r="1272" s="2" customFormat="1" x14ac:dyDescent="0.2"/>
    <row r="1273" s="2" customFormat="1" x14ac:dyDescent="0.2"/>
    <row r="1274" s="2" customFormat="1" x14ac:dyDescent="0.2"/>
    <row r="1275" s="2" customFormat="1" x14ac:dyDescent="0.2"/>
    <row r="1276" s="2" customFormat="1" x14ac:dyDescent="0.2"/>
    <row r="1277" s="2" customFormat="1" x14ac:dyDescent="0.2"/>
    <row r="1278" s="2" customFormat="1" x14ac:dyDescent="0.2"/>
    <row r="1279" s="2" customFormat="1" x14ac:dyDescent="0.2"/>
    <row r="1280" s="2" customFormat="1" x14ac:dyDescent="0.2"/>
    <row r="1281" s="2" customFormat="1" x14ac:dyDescent="0.2"/>
    <row r="1282" s="2" customFormat="1" x14ac:dyDescent="0.2"/>
    <row r="1283" s="2" customFormat="1" x14ac:dyDescent="0.2"/>
    <row r="1284" s="2" customFormat="1" x14ac:dyDescent="0.2"/>
    <row r="1285" s="2" customFormat="1" x14ac:dyDescent="0.2"/>
    <row r="1286" s="2" customFormat="1" x14ac:dyDescent="0.2"/>
    <row r="1287" s="2" customFormat="1" x14ac:dyDescent="0.2"/>
    <row r="1288" s="2" customFormat="1" x14ac:dyDescent="0.2"/>
    <row r="1289" s="2" customFormat="1" x14ac:dyDescent="0.2"/>
    <row r="1290" s="2" customFormat="1" x14ac:dyDescent="0.2"/>
    <row r="1291" s="2" customFormat="1" x14ac:dyDescent="0.2"/>
    <row r="1292" s="2" customFormat="1" x14ac:dyDescent="0.2"/>
    <row r="1293" s="2" customFormat="1" x14ac:dyDescent="0.2"/>
    <row r="1294" s="2" customFormat="1" x14ac:dyDescent="0.2"/>
    <row r="1295" s="2" customFormat="1" x14ac:dyDescent="0.2"/>
    <row r="1296" s="2" customFormat="1" x14ac:dyDescent="0.2"/>
    <row r="1297" s="2" customFormat="1" x14ac:dyDescent="0.2"/>
    <row r="1298" s="2" customFormat="1" x14ac:dyDescent="0.2"/>
    <row r="1299" s="2" customFormat="1" x14ac:dyDescent="0.2"/>
    <row r="1300" s="2" customFormat="1" x14ac:dyDescent="0.2"/>
    <row r="1301" s="2" customFormat="1" x14ac:dyDescent="0.2"/>
    <row r="1302" s="2" customFormat="1" x14ac:dyDescent="0.2"/>
    <row r="1303" s="2" customFormat="1" x14ac:dyDescent="0.2"/>
    <row r="1304" s="2" customFormat="1" x14ac:dyDescent="0.2"/>
    <row r="1305" s="2" customFormat="1" x14ac:dyDescent="0.2"/>
    <row r="1306" s="2" customFormat="1" x14ac:dyDescent="0.2"/>
    <row r="1307" s="2" customFormat="1" x14ac:dyDescent="0.2"/>
    <row r="1308" s="2" customFormat="1" x14ac:dyDescent="0.2"/>
    <row r="1309" s="2" customFormat="1" x14ac:dyDescent="0.2"/>
    <row r="1310" s="2" customFormat="1" x14ac:dyDescent="0.2"/>
    <row r="1311" s="2" customFormat="1" x14ac:dyDescent="0.2"/>
    <row r="1312" s="2" customFormat="1" x14ac:dyDescent="0.2"/>
    <row r="1313" s="2" customFormat="1" x14ac:dyDescent="0.2"/>
    <row r="1314" s="2" customFormat="1" x14ac:dyDescent="0.2"/>
    <row r="1315" s="2" customFormat="1" x14ac:dyDescent="0.2"/>
    <row r="1316" s="2" customFormat="1" x14ac:dyDescent="0.2"/>
    <row r="1317" s="2" customFormat="1" x14ac:dyDescent="0.2"/>
    <row r="1318" s="2" customFormat="1" x14ac:dyDescent="0.2"/>
    <row r="1319" s="2" customFormat="1" x14ac:dyDescent="0.2"/>
    <row r="1320" s="2" customFormat="1" x14ac:dyDescent="0.2"/>
    <row r="1321" s="2" customFormat="1" x14ac:dyDescent="0.2"/>
    <row r="1322" s="2" customFormat="1" x14ac:dyDescent="0.2"/>
    <row r="1323" s="2" customFormat="1" x14ac:dyDescent="0.2"/>
    <row r="1324" s="2" customFormat="1" x14ac:dyDescent="0.2"/>
    <row r="1325" s="2" customFormat="1" x14ac:dyDescent="0.2"/>
    <row r="1326" s="2" customFormat="1" x14ac:dyDescent="0.2"/>
    <row r="1327" s="2" customFormat="1" x14ac:dyDescent="0.2"/>
    <row r="1328" s="2" customFormat="1" x14ac:dyDescent="0.2"/>
    <row r="1329" s="2" customFormat="1" x14ac:dyDescent="0.2"/>
    <row r="1330" s="2" customFormat="1" x14ac:dyDescent="0.2"/>
    <row r="1331" s="2" customFormat="1" x14ac:dyDescent="0.2"/>
    <row r="1332" s="2" customFormat="1" x14ac:dyDescent="0.2"/>
    <row r="1333" s="2" customFormat="1" x14ac:dyDescent="0.2"/>
    <row r="1334" s="2" customFormat="1" x14ac:dyDescent="0.2"/>
    <row r="1335" s="2" customFormat="1" x14ac:dyDescent="0.2"/>
    <row r="1336" s="2" customFormat="1" x14ac:dyDescent="0.2"/>
    <row r="1337" s="2" customFormat="1" x14ac:dyDescent="0.2"/>
    <row r="1338" s="2" customFormat="1" x14ac:dyDescent="0.2"/>
    <row r="1339" s="2" customFormat="1" x14ac:dyDescent="0.2"/>
    <row r="1340" s="2" customFormat="1" x14ac:dyDescent="0.2"/>
    <row r="1341" s="2" customFormat="1" x14ac:dyDescent="0.2"/>
    <row r="1342" s="2" customFormat="1" x14ac:dyDescent="0.2"/>
    <row r="1343" s="2" customFormat="1" x14ac:dyDescent="0.2"/>
    <row r="1344" s="2" customFormat="1" x14ac:dyDescent="0.2"/>
    <row r="1345" s="2" customFormat="1" x14ac:dyDescent="0.2"/>
    <row r="1346" s="2" customFormat="1" x14ac:dyDescent="0.2"/>
    <row r="1347" s="2" customFormat="1" x14ac:dyDescent="0.2"/>
    <row r="1348" s="2" customFormat="1" x14ac:dyDescent="0.2"/>
    <row r="1349" s="2" customFormat="1" x14ac:dyDescent="0.2"/>
    <row r="1350" s="2" customFormat="1" x14ac:dyDescent="0.2"/>
    <row r="1351" s="2" customFormat="1" x14ac:dyDescent="0.2"/>
    <row r="1352" s="2" customFormat="1" x14ac:dyDescent="0.2"/>
    <row r="1353" s="2" customFormat="1" x14ac:dyDescent="0.2"/>
    <row r="1354" s="2" customFormat="1" x14ac:dyDescent="0.2"/>
    <row r="1355" s="2" customFormat="1" x14ac:dyDescent="0.2"/>
    <row r="1356" s="2" customFormat="1" x14ac:dyDescent="0.2"/>
    <row r="1357" s="2" customFormat="1" x14ac:dyDescent="0.2"/>
    <row r="1358" s="2" customFormat="1" x14ac:dyDescent="0.2"/>
    <row r="1359" s="2" customFormat="1" x14ac:dyDescent="0.2"/>
    <row r="1360" s="2" customFormat="1" x14ac:dyDescent="0.2"/>
    <row r="1361" s="2" customFormat="1" x14ac:dyDescent="0.2"/>
    <row r="1362" s="2" customFormat="1" x14ac:dyDescent="0.2"/>
    <row r="1363" s="2" customFormat="1" x14ac:dyDescent="0.2"/>
    <row r="1364" s="2" customFormat="1" x14ac:dyDescent="0.2"/>
    <row r="1365" s="2" customFormat="1" x14ac:dyDescent="0.2"/>
    <row r="1366" s="2" customFormat="1" x14ac:dyDescent="0.2"/>
    <row r="1367" s="2" customFormat="1" x14ac:dyDescent="0.2"/>
    <row r="1368" s="2" customFormat="1" x14ac:dyDescent="0.2"/>
    <row r="1369" s="2" customFormat="1" x14ac:dyDescent="0.2"/>
    <row r="1370" s="2" customFormat="1" x14ac:dyDescent="0.2"/>
    <row r="1371" s="2" customFormat="1" x14ac:dyDescent="0.2"/>
    <row r="1372" s="2" customFormat="1" x14ac:dyDescent="0.2"/>
    <row r="1373" s="2" customFormat="1" x14ac:dyDescent="0.2"/>
    <row r="1374" s="2" customFormat="1" x14ac:dyDescent="0.2"/>
    <row r="1375" s="2" customFormat="1" x14ac:dyDescent="0.2"/>
    <row r="1376" s="2" customFormat="1" x14ac:dyDescent="0.2"/>
    <row r="1377" s="2" customFormat="1" x14ac:dyDescent="0.2"/>
    <row r="1378" s="2" customFormat="1" x14ac:dyDescent="0.2"/>
    <row r="1379" s="2" customFormat="1" x14ac:dyDescent="0.2"/>
    <row r="1380" s="2" customFormat="1" x14ac:dyDescent="0.2"/>
    <row r="1381" s="2" customFormat="1" x14ac:dyDescent="0.2"/>
    <row r="1382" s="2" customFormat="1" x14ac:dyDescent="0.2"/>
    <row r="1383" s="2" customFormat="1" x14ac:dyDescent="0.2"/>
    <row r="1384" s="2" customFormat="1" x14ac:dyDescent="0.2"/>
    <row r="1385" s="2" customFormat="1" x14ac:dyDescent="0.2"/>
    <row r="1386" s="2" customFormat="1" x14ac:dyDescent="0.2"/>
    <row r="1387" s="2" customFormat="1" x14ac:dyDescent="0.2"/>
    <row r="1388" s="2" customFormat="1" x14ac:dyDescent="0.2"/>
    <row r="1389" s="2" customFormat="1" x14ac:dyDescent="0.2"/>
    <row r="1390" s="2" customFormat="1" x14ac:dyDescent="0.2"/>
    <row r="1391" s="2" customFormat="1" x14ac:dyDescent="0.2"/>
    <row r="1392" s="2" customFormat="1" x14ac:dyDescent="0.2"/>
    <row r="1393" s="2" customFormat="1" x14ac:dyDescent="0.2"/>
    <row r="1394" s="2" customFormat="1" x14ac:dyDescent="0.2"/>
    <row r="1395" s="2" customFormat="1" x14ac:dyDescent="0.2"/>
    <row r="1396" s="2" customFormat="1" x14ac:dyDescent="0.2"/>
    <row r="1397" s="2" customFormat="1" x14ac:dyDescent="0.2"/>
    <row r="1398" s="2" customFormat="1" x14ac:dyDescent="0.2"/>
    <row r="1399" s="2" customFormat="1" x14ac:dyDescent="0.2"/>
    <row r="1400" s="2" customFormat="1" x14ac:dyDescent="0.2"/>
    <row r="1401" s="2" customFormat="1" x14ac:dyDescent="0.2"/>
    <row r="1402" s="2" customFormat="1" x14ac:dyDescent="0.2"/>
    <row r="1403" s="2" customFormat="1" x14ac:dyDescent="0.2"/>
    <row r="1404" s="2" customFormat="1" x14ac:dyDescent="0.2"/>
    <row r="1405" s="2" customFormat="1" x14ac:dyDescent="0.2"/>
    <row r="1406" s="2" customFormat="1" x14ac:dyDescent="0.2"/>
    <row r="1407" s="2" customFormat="1" x14ac:dyDescent="0.2"/>
    <row r="1408" s="2" customFormat="1" x14ac:dyDescent="0.2"/>
    <row r="1409" s="2" customFormat="1" x14ac:dyDescent="0.2"/>
    <row r="1410" s="2" customFormat="1" x14ac:dyDescent="0.2"/>
    <row r="1411" s="2" customFormat="1" x14ac:dyDescent="0.2"/>
    <row r="1412" s="2" customFormat="1" x14ac:dyDescent="0.2"/>
    <row r="1413" s="2" customFormat="1" x14ac:dyDescent="0.2"/>
    <row r="1414" s="2" customFormat="1" x14ac:dyDescent="0.2"/>
    <row r="1415" s="2" customFormat="1" x14ac:dyDescent="0.2"/>
    <row r="1416" s="2" customFormat="1" x14ac:dyDescent="0.2"/>
    <row r="1417" s="2" customFormat="1" x14ac:dyDescent="0.2"/>
    <row r="1418" s="2" customFormat="1" x14ac:dyDescent="0.2"/>
    <row r="1419" s="2" customFormat="1" x14ac:dyDescent="0.2"/>
    <row r="1420" s="2" customFormat="1" x14ac:dyDescent="0.2"/>
    <row r="1421" s="2" customFormat="1" x14ac:dyDescent="0.2"/>
    <row r="1422" s="2" customFormat="1" x14ac:dyDescent="0.2"/>
    <row r="1423" s="2" customFormat="1" x14ac:dyDescent="0.2"/>
    <row r="1424" s="2" customFormat="1" x14ac:dyDescent="0.2"/>
    <row r="1425" s="2" customFormat="1" x14ac:dyDescent="0.2"/>
    <row r="1426" s="2" customFormat="1" x14ac:dyDescent="0.2"/>
    <row r="1427" s="2" customFormat="1" x14ac:dyDescent="0.2"/>
    <row r="1428" s="2" customFormat="1" x14ac:dyDescent="0.2"/>
    <row r="1429" s="2" customFormat="1" x14ac:dyDescent="0.2"/>
    <row r="1430" s="2" customFormat="1" x14ac:dyDescent="0.2"/>
    <row r="1431" s="2" customFormat="1" x14ac:dyDescent="0.2"/>
    <row r="1432" s="2" customFormat="1" x14ac:dyDescent="0.2"/>
    <row r="1433" s="2" customFormat="1" x14ac:dyDescent="0.2"/>
    <row r="1434" s="2" customFormat="1" x14ac:dyDescent="0.2"/>
    <row r="1435" s="2" customFormat="1" x14ac:dyDescent="0.2"/>
    <row r="1436" s="2" customFormat="1" x14ac:dyDescent="0.2"/>
    <row r="1437" s="2" customFormat="1" x14ac:dyDescent="0.2"/>
    <row r="1438" s="2" customFormat="1" x14ac:dyDescent="0.2"/>
    <row r="1439" s="2" customFormat="1" x14ac:dyDescent="0.2"/>
    <row r="1440" s="2" customFormat="1" x14ac:dyDescent="0.2"/>
    <row r="1441" s="2" customFormat="1" x14ac:dyDescent="0.2"/>
    <row r="1442" s="2" customFormat="1" x14ac:dyDescent="0.2"/>
    <row r="1443" s="2" customFormat="1" x14ac:dyDescent="0.2"/>
    <row r="1444" s="2" customFormat="1" x14ac:dyDescent="0.2"/>
    <row r="1445" s="2" customFormat="1" x14ac:dyDescent="0.2"/>
    <row r="1446" s="2" customFormat="1" x14ac:dyDescent="0.2"/>
    <row r="1447" s="2" customFormat="1" x14ac:dyDescent="0.2"/>
    <row r="1448" s="2" customFormat="1" x14ac:dyDescent="0.2"/>
    <row r="1449" s="2" customFormat="1" x14ac:dyDescent="0.2"/>
    <row r="1450" s="2" customFormat="1" x14ac:dyDescent="0.2"/>
    <row r="1451" s="2" customFormat="1" x14ac:dyDescent="0.2"/>
    <row r="1452" s="2" customFormat="1" x14ac:dyDescent="0.2"/>
    <row r="1453" s="2" customFormat="1" x14ac:dyDescent="0.2"/>
    <row r="1454" s="2" customFormat="1" x14ac:dyDescent="0.2"/>
    <row r="1455" s="2" customFormat="1" x14ac:dyDescent="0.2"/>
    <row r="1456" s="2" customFormat="1" x14ac:dyDescent="0.2"/>
    <row r="1457" s="2" customFormat="1" x14ac:dyDescent="0.2"/>
    <row r="1458" s="2" customFormat="1" x14ac:dyDescent="0.2"/>
    <row r="1459" s="2" customFormat="1" x14ac:dyDescent="0.2"/>
    <row r="1460" s="2" customFormat="1" x14ac:dyDescent="0.2"/>
    <row r="1461" s="2" customFormat="1" x14ac:dyDescent="0.2"/>
    <row r="1462" s="2" customFormat="1" x14ac:dyDescent="0.2"/>
    <row r="1463" s="2" customFormat="1" x14ac:dyDescent="0.2"/>
    <row r="1464" s="2" customFormat="1" x14ac:dyDescent="0.2"/>
    <row r="1465" s="2" customFormat="1" x14ac:dyDescent="0.2"/>
    <row r="1466" s="2" customFormat="1" x14ac:dyDescent="0.2"/>
    <row r="1467" s="2" customFormat="1" x14ac:dyDescent="0.2"/>
    <row r="1468" s="2" customFormat="1" x14ac:dyDescent="0.2"/>
    <row r="1469" s="2" customFormat="1" x14ac:dyDescent="0.2"/>
    <row r="1470" s="2" customFormat="1" x14ac:dyDescent="0.2"/>
    <row r="1471" s="2" customFormat="1" x14ac:dyDescent="0.2"/>
    <row r="1472" s="2" customFormat="1" x14ac:dyDescent="0.2"/>
    <row r="1473" s="2" customFormat="1" x14ac:dyDescent="0.2"/>
    <row r="1474" s="2" customFormat="1" x14ac:dyDescent="0.2"/>
    <row r="1475" s="2" customFormat="1" x14ac:dyDescent="0.2"/>
    <row r="1476" s="2" customFormat="1" x14ac:dyDescent="0.2"/>
    <row r="1477" s="2" customFormat="1" x14ac:dyDescent="0.2"/>
    <row r="1478" s="2" customFormat="1" x14ac:dyDescent="0.2"/>
    <row r="1479" s="2" customFormat="1" x14ac:dyDescent="0.2"/>
    <row r="1480" s="2" customFormat="1" x14ac:dyDescent="0.2"/>
    <row r="1481" s="2" customFormat="1" x14ac:dyDescent="0.2"/>
    <row r="1482" s="2" customFormat="1" x14ac:dyDescent="0.2"/>
    <row r="1483" s="2" customFormat="1" x14ac:dyDescent="0.2"/>
    <row r="1484" s="2" customFormat="1" x14ac:dyDescent="0.2"/>
    <row r="1485" s="2" customFormat="1" x14ac:dyDescent="0.2"/>
    <row r="1486" s="2" customFormat="1" x14ac:dyDescent="0.2"/>
    <row r="1487" s="2" customFormat="1" x14ac:dyDescent="0.2"/>
    <row r="1488" s="2" customFormat="1" x14ac:dyDescent="0.2"/>
    <row r="1489" s="2" customFormat="1" x14ac:dyDescent="0.2"/>
    <row r="1490" s="2" customFormat="1" x14ac:dyDescent="0.2"/>
    <row r="1491" s="2" customFormat="1" x14ac:dyDescent="0.2"/>
    <row r="1492" s="2" customFormat="1" x14ac:dyDescent="0.2"/>
    <row r="1493" s="2" customFormat="1" x14ac:dyDescent="0.2"/>
    <row r="1494" s="2" customFormat="1" x14ac:dyDescent="0.2"/>
    <row r="1495" s="2" customFormat="1" x14ac:dyDescent="0.2"/>
    <row r="1496" s="2" customFormat="1" x14ac:dyDescent="0.2"/>
    <row r="1497" s="2" customFormat="1" x14ac:dyDescent="0.2"/>
    <row r="1498" s="2" customFormat="1" x14ac:dyDescent="0.2"/>
    <row r="1499" s="2" customFormat="1" x14ac:dyDescent="0.2"/>
    <row r="1500" s="2" customFormat="1" x14ac:dyDescent="0.2"/>
    <row r="1501" s="2" customFormat="1" x14ac:dyDescent="0.2"/>
    <row r="1502" s="2" customFormat="1" x14ac:dyDescent="0.2"/>
    <row r="1503" s="2" customFormat="1" x14ac:dyDescent="0.2"/>
    <row r="1504" s="2" customFormat="1" x14ac:dyDescent="0.2"/>
    <row r="1505" s="2" customFormat="1" x14ac:dyDescent="0.2"/>
    <row r="1506" s="2" customFormat="1" x14ac:dyDescent="0.2"/>
    <row r="1507" s="2" customFormat="1" x14ac:dyDescent="0.2"/>
    <row r="1508" s="2" customFormat="1" x14ac:dyDescent="0.2"/>
    <row r="1509" s="2" customFormat="1" x14ac:dyDescent="0.2"/>
    <row r="1510" s="2" customFormat="1" x14ac:dyDescent="0.2"/>
    <row r="1511" s="2" customFormat="1" x14ac:dyDescent="0.2"/>
    <row r="1512" s="2" customFormat="1" x14ac:dyDescent="0.2"/>
    <row r="1513" s="2" customFormat="1" x14ac:dyDescent="0.2"/>
    <row r="1514" s="2" customFormat="1" x14ac:dyDescent="0.2"/>
    <row r="1515" s="2" customFormat="1" x14ac:dyDescent="0.2"/>
    <row r="1516" s="2" customFormat="1" x14ac:dyDescent="0.2"/>
    <row r="1517" s="2" customFormat="1" x14ac:dyDescent="0.2"/>
    <row r="1518" s="2" customFormat="1" x14ac:dyDescent="0.2"/>
    <row r="1519" s="2" customFormat="1" x14ac:dyDescent="0.2"/>
    <row r="1520" s="2" customFormat="1" x14ac:dyDescent="0.2"/>
    <row r="1521" s="2" customFormat="1" x14ac:dyDescent="0.2"/>
    <row r="1522" s="2" customFormat="1" x14ac:dyDescent="0.2"/>
    <row r="1523" s="2" customFormat="1" x14ac:dyDescent="0.2"/>
    <row r="1524" s="2" customFormat="1" x14ac:dyDescent="0.2"/>
    <row r="1525" s="2" customFormat="1" x14ac:dyDescent="0.2"/>
    <row r="1526" s="2" customFormat="1" x14ac:dyDescent="0.2"/>
    <row r="1527" s="2" customFormat="1" x14ac:dyDescent="0.2"/>
    <row r="1528" s="2" customFormat="1" x14ac:dyDescent="0.2"/>
    <row r="1529" s="2" customFormat="1" x14ac:dyDescent="0.2"/>
    <row r="1530" s="2" customFormat="1" x14ac:dyDescent="0.2"/>
    <row r="1531" s="2" customFormat="1" x14ac:dyDescent="0.2"/>
    <row r="1532" s="2" customFormat="1" x14ac:dyDescent="0.2"/>
    <row r="1533" s="2" customFormat="1" x14ac:dyDescent="0.2"/>
    <row r="1534" s="2" customFormat="1" x14ac:dyDescent="0.2"/>
    <row r="1535" s="2" customFormat="1" x14ac:dyDescent="0.2"/>
    <row r="1536" s="2" customFormat="1" x14ac:dyDescent="0.2"/>
    <row r="1537" s="2" customFormat="1" x14ac:dyDescent="0.2"/>
    <row r="1538" s="2" customFormat="1" x14ac:dyDescent="0.2"/>
    <row r="1539" s="2" customFormat="1" x14ac:dyDescent="0.2"/>
    <row r="1540" s="2" customFormat="1" x14ac:dyDescent="0.2"/>
    <row r="1541" s="2" customFormat="1" x14ac:dyDescent="0.2"/>
    <row r="1542" s="2" customFormat="1" x14ac:dyDescent="0.2"/>
    <row r="1543" s="2" customFormat="1" x14ac:dyDescent="0.2"/>
    <row r="1544" s="2" customFormat="1" x14ac:dyDescent="0.2"/>
    <row r="1545" s="2" customFormat="1" x14ac:dyDescent="0.2"/>
    <row r="1546" s="2" customFormat="1" x14ac:dyDescent="0.2"/>
    <row r="1547" s="2" customFormat="1" x14ac:dyDescent="0.2"/>
    <row r="1548" s="2" customFormat="1" x14ac:dyDescent="0.2"/>
    <row r="1549" s="2" customFormat="1" x14ac:dyDescent="0.2"/>
    <row r="1550" s="2" customFormat="1" x14ac:dyDescent="0.2"/>
    <row r="1551" s="2" customFormat="1" x14ac:dyDescent="0.2"/>
    <row r="1552" s="2" customFormat="1" x14ac:dyDescent="0.2"/>
    <row r="1553" s="2" customFormat="1" x14ac:dyDescent="0.2"/>
    <row r="1554" s="2" customFormat="1" x14ac:dyDescent="0.2"/>
    <row r="1555" s="2" customFormat="1" x14ac:dyDescent="0.2"/>
    <row r="1556" s="2" customFormat="1" x14ac:dyDescent="0.2"/>
    <row r="1557" s="2" customFormat="1" x14ac:dyDescent="0.2"/>
    <row r="1558" s="2" customFormat="1" x14ac:dyDescent="0.2"/>
    <row r="1559" s="2" customFormat="1" x14ac:dyDescent="0.2"/>
    <row r="1560" s="2" customFormat="1" x14ac:dyDescent="0.2"/>
    <row r="1561" s="2" customFormat="1" x14ac:dyDescent="0.2"/>
    <row r="1562" s="2" customFormat="1" x14ac:dyDescent="0.2"/>
    <row r="1563" s="2" customFormat="1" x14ac:dyDescent="0.2"/>
    <row r="1564" s="2" customFormat="1" x14ac:dyDescent="0.2"/>
    <row r="1565" s="2" customFormat="1" x14ac:dyDescent="0.2"/>
    <row r="1566" s="2" customFormat="1" x14ac:dyDescent="0.2"/>
    <row r="1567" s="2" customFormat="1" x14ac:dyDescent="0.2"/>
    <row r="1568" s="2" customFormat="1" x14ac:dyDescent="0.2"/>
    <row r="1569" s="2" customFormat="1" x14ac:dyDescent="0.2"/>
    <row r="1570" s="2" customFormat="1" x14ac:dyDescent="0.2"/>
    <row r="1571" s="2" customFormat="1" x14ac:dyDescent="0.2"/>
    <row r="1572" s="2" customFormat="1" x14ac:dyDescent="0.2"/>
    <row r="1573" s="2" customFormat="1" x14ac:dyDescent="0.2"/>
    <row r="1574" s="2" customFormat="1" x14ac:dyDescent="0.2"/>
    <row r="1575" s="2" customFormat="1" x14ac:dyDescent="0.2"/>
    <row r="1576" s="2" customFormat="1" x14ac:dyDescent="0.2"/>
    <row r="1577" s="2" customFormat="1" x14ac:dyDescent="0.2"/>
    <row r="1578" s="2" customFormat="1" x14ac:dyDescent="0.2"/>
    <row r="1579" s="2" customFormat="1" x14ac:dyDescent="0.2"/>
    <row r="1580" s="2" customFormat="1" x14ac:dyDescent="0.2"/>
    <row r="1581" s="2" customFormat="1" x14ac:dyDescent="0.2"/>
    <row r="1582" s="2" customFormat="1" x14ac:dyDescent="0.2"/>
    <row r="1583" s="2" customFormat="1" x14ac:dyDescent="0.2"/>
    <row r="1584" s="2" customFormat="1" x14ac:dyDescent="0.2"/>
    <row r="1585" s="2" customFormat="1" x14ac:dyDescent="0.2"/>
    <row r="1586" s="2" customFormat="1" x14ac:dyDescent="0.2"/>
    <row r="1587" s="2" customFormat="1" x14ac:dyDescent="0.2"/>
    <row r="1588" s="2" customFormat="1" x14ac:dyDescent="0.2"/>
    <row r="1589" s="2" customFormat="1" x14ac:dyDescent="0.2"/>
    <row r="1590" s="2" customFormat="1" x14ac:dyDescent="0.2"/>
    <row r="1591" s="2" customFormat="1" x14ac:dyDescent="0.2"/>
    <row r="1592" s="2" customFormat="1" x14ac:dyDescent="0.2"/>
    <row r="1593" s="2" customFormat="1" x14ac:dyDescent="0.2"/>
    <row r="1594" s="2" customFormat="1" x14ac:dyDescent="0.2"/>
    <row r="1595" s="2" customFormat="1" x14ac:dyDescent="0.2"/>
    <row r="1596" s="2" customFormat="1" x14ac:dyDescent="0.2"/>
    <row r="1597" s="2" customFormat="1" x14ac:dyDescent="0.2"/>
    <row r="1598" s="2" customFormat="1" x14ac:dyDescent="0.2"/>
    <row r="1599" s="2" customFormat="1" x14ac:dyDescent="0.2"/>
    <row r="1600" s="2" customFormat="1" x14ac:dyDescent="0.2"/>
    <row r="1601" s="2" customFormat="1" x14ac:dyDescent="0.2"/>
    <row r="1602" s="2" customFormat="1" x14ac:dyDescent="0.2"/>
    <row r="1603" s="2" customFormat="1" x14ac:dyDescent="0.2"/>
    <row r="1604" s="2" customFormat="1" x14ac:dyDescent="0.2"/>
    <row r="1605" s="2" customFormat="1" x14ac:dyDescent="0.2"/>
    <row r="1606" s="2" customFormat="1" x14ac:dyDescent="0.2"/>
    <row r="1607" s="2" customFormat="1" x14ac:dyDescent="0.2"/>
    <row r="1608" s="2" customFormat="1" x14ac:dyDescent="0.2"/>
    <row r="1609" s="2" customFormat="1" x14ac:dyDescent="0.2"/>
    <row r="1610" s="2" customFormat="1" x14ac:dyDescent="0.2"/>
    <row r="1611" s="2" customFormat="1" x14ac:dyDescent="0.2"/>
    <row r="1612" s="2" customFormat="1" x14ac:dyDescent="0.2"/>
    <row r="1613" s="2" customFormat="1" x14ac:dyDescent="0.2"/>
    <row r="1614" s="2" customFormat="1" x14ac:dyDescent="0.2"/>
    <row r="1615" s="2" customFormat="1" x14ac:dyDescent="0.2"/>
    <row r="1616" s="2" customFormat="1" x14ac:dyDescent="0.2"/>
    <row r="1617" s="2" customFormat="1" x14ac:dyDescent="0.2"/>
    <row r="1618" s="2" customFormat="1" x14ac:dyDescent="0.2"/>
    <row r="1619" s="2" customFormat="1" x14ac:dyDescent="0.2"/>
    <row r="1620" s="2" customFormat="1" x14ac:dyDescent="0.2"/>
    <row r="1621" s="2" customFormat="1" x14ac:dyDescent="0.2"/>
    <row r="1622" s="2" customFormat="1" x14ac:dyDescent="0.2"/>
    <row r="1623" s="2" customFormat="1" x14ac:dyDescent="0.2"/>
    <row r="1624" s="2" customFormat="1" x14ac:dyDescent="0.2"/>
    <row r="1625" s="2" customFormat="1" x14ac:dyDescent="0.2"/>
    <row r="1626" s="2" customFormat="1" x14ac:dyDescent="0.2"/>
    <row r="1627" s="2" customFormat="1" x14ac:dyDescent="0.2"/>
    <row r="1628" s="2" customFormat="1" x14ac:dyDescent="0.2"/>
    <row r="1629" s="2" customFormat="1" x14ac:dyDescent="0.2"/>
    <row r="1630" s="2" customFormat="1" x14ac:dyDescent="0.2"/>
    <row r="1631" s="2" customFormat="1" x14ac:dyDescent="0.2"/>
    <row r="1632" s="2" customFormat="1" x14ac:dyDescent="0.2"/>
    <row r="1633" s="2" customFormat="1" x14ac:dyDescent="0.2"/>
    <row r="1634" s="2" customFormat="1" x14ac:dyDescent="0.2"/>
    <row r="1635" s="2" customFormat="1" x14ac:dyDescent="0.2"/>
    <row r="1636" s="2" customFormat="1" x14ac:dyDescent="0.2"/>
    <row r="1637" s="2" customFormat="1" x14ac:dyDescent="0.2"/>
    <row r="1638" s="2" customFormat="1" x14ac:dyDescent="0.2"/>
    <row r="1639" s="2" customFormat="1" x14ac:dyDescent="0.2"/>
    <row r="1640" s="2" customFormat="1" x14ac:dyDescent="0.2"/>
    <row r="1641" s="2" customFormat="1" x14ac:dyDescent="0.2"/>
    <row r="1642" s="2" customFormat="1" x14ac:dyDescent="0.2"/>
    <row r="1643" s="2" customFormat="1" x14ac:dyDescent="0.2"/>
    <row r="1644" s="2" customFormat="1" x14ac:dyDescent="0.2"/>
    <row r="1645" s="2" customFormat="1" x14ac:dyDescent="0.2"/>
    <row r="1646" s="2" customFormat="1" x14ac:dyDescent="0.2"/>
    <row r="1647" s="2" customFormat="1" x14ac:dyDescent="0.2"/>
    <row r="1648" s="2" customFormat="1" x14ac:dyDescent="0.2"/>
    <row r="1649" s="2" customFormat="1" x14ac:dyDescent="0.2"/>
    <row r="1650" s="2" customFormat="1" x14ac:dyDescent="0.2"/>
    <row r="1651" s="2" customFormat="1" x14ac:dyDescent="0.2"/>
    <row r="1652" s="2" customFormat="1" x14ac:dyDescent="0.2"/>
    <row r="1653" s="2" customFormat="1" x14ac:dyDescent="0.2"/>
    <row r="1654" s="2" customFormat="1" x14ac:dyDescent="0.2"/>
    <row r="1655" s="2" customFormat="1" x14ac:dyDescent="0.2"/>
    <row r="1656" s="2" customFormat="1" x14ac:dyDescent="0.2"/>
    <row r="1657" s="2" customFormat="1" x14ac:dyDescent="0.2"/>
    <row r="1658" s="2" customFormat="1" x14ac:dyDescent="0.2"/>
    <row r="1659" s="2" customFormat="1" x14ac:dyDescent="0.2"/>
    <row r="1660" s="2" customFormat="1" x14ac:dyDescent="0.2"/>
    <row r="1661" s="2" customFormat="1" x14ac:dyDescent="0.2"/>
    <row r="1662" s="2" customFormat="1" x14ac:dyDescent="0.2"/>
    <row r="1663" s="2" customFormat="1" x14ac:dyDescent="0.2"/>
    <row r="1664" s="2" customFormat="1" x14ac:dyDescent="0.2"/>
    <row r="1665" s="2" customFormat="1" x14ac:dyDescent="0.2"/>
    <row r="1666" s="2" customFormat="1" x14ac:dyDescent="0.2"/>
    <row r="1667" s="2" customFormat="1" x14ac:dyDescent="0.2"/>
    <row r="1668" s="2" customFormat="1" x14ac:dyDescent="0.2"/>
    <row r="1669" s="2" customFormat="1" x14ac:dyDescent="0.2"/>
    <row r="1670" s="2" customFormat="1" x14ac:dyDescent="0.2"/>
    <row r="1671" s="2" customFormat="1" x14ac:dyDescent="0.2"/>
    <row r="1672" s="2" customFormat="1" x14ac:dyDescent="0.2"/>
    <row r="1673" s="2" customFormat="1" x14ac:dyDescent="0.2"/>
    <row r="1674" s="2" customFormat="1" x14ac:dyDescent="0.2"/>
    <row r="1675" s="2" customFormat="1" x14ac:dyDescent="0.2"/>
    <row r="1676" s="2" customFormat="1" x14ac:dyDescent="0.2"/>
    <row r="1677" s="2" customFormat="1" x14ac:dyDescent="0.2"/>
    <row r="1678" s="2" customFormat="1" x14ac:dyDescent="0.2"/>
    <row r="1679" s="2" customFormat="1" x14ac:dyDescent="0.2"/>
    <row r="1680" s="2" customFormat="1" x14ac:dyDescent="0.2"/>
    <row r="1681" s="2" customFormat="1" x14ac:dyDescent="0.2"/>
    <row r="1682" s="2" customFormat="1" x14ac:dyDescent="0.2"/>
    <row r="1683" s="2" customFormat="1" x14ac:dyDescent="0.2"/>
    <row r="1684" s="2" customFormat="1" x14ac:dyDescent="0.2"/>
    <row r="1685" s="2" customFormat="1" x14ac:dyDescent="0.2"/>
    <row r="1686" s="2" customFormat="1" x14ac:dyDescent="0.2"/>
    <row r="1687" s="2" customFormat="1" x14ac:dyDescent="0.2"/>
    <row r="1688" s="2" customFormat="1" x14ac:dyDescent="0.2"/>
    <row r="1689" s="2" customFormat="1" x14ac:dyDescent="0.2"/>
    <row r="1690" s="2" customFormat="1" x14ac:dyDescent="0.2"/>
    <row r="1691" s="2" customFormat="1" x14ac:dyDescent="0.2"/>
    <row r="1692" s="2" customFormat="1" x14ac:dyDescent="0.2"/>
    <row r="1693" s="2" customFormat="1" x14ac:dyDescent="0.2"/>
    <row r="1694" s="2" customFormat="1" x14ac:dyDescent="0.2"/>
    <row r="1695" s="2" customFormat="1" x14ac:dyDescent="0.2"/>
    <row r="1696" s="2" customFormat="1" x14ac:dyDescent="0.2"/>
    <row r="1697" s="2" customFormat="1" x14ac:dyDescent="0.2"/>
    <row r="1698" s="2" customFormat="1" x14ac:dyDescent="0.2"/>
    <row r="1699" s="2" customFormat="1" x14ac:dyDescent="0.2"/>
    <row r="1700" s="2" customFormat="1" x14ac:dyDescent="0.2"/>
    <row r="1701" s="2" customFormat="1" x14ac:dyDescent="0.2"/>
    <row r="1702" s="2" customFormat="1" x14ac:dyDescent="0.2"/>
    <row r="1703" s="2" customFormat="1" x14ac:dyDescent="0.2"/>
    <row r="1704" s="2" customFormat="1" x14ac:dyDescent="0.2"/>
    <row r="1705" s="2" customFormat="1" x14ac:dyDescent="0.2"/>
    <row r="1706" s="2" customFormat="1" x14ac:dyDescent="0.2"/>
    <row r="1707" s="2" customFormat="1" x14ac:dyDescent="0.2"/>
    <row r="1708" s="2" customFormat="1" x14ac:dyDescent="0.2"/>
    <row r="1709" s="2" customFormat="1" x14ac:dyDescent="0.2"/>
    <row r="1710" s="2" customFormat="1" x14ac:dyDescent="0.2"/>
    <row r="1711" s="2" customFormat="1" x14ac:dyDescent="0.2"/>
    <row r="1712" s="2" customFormat="1" x14ac:dyDescent="0.2"/>
    <row r="1713" s="2" customFormat="1" x14ac:dyDescent="0.2"/>
    <row r="1714" s="2" customFormat="1" x14ac:dyDescent="0.2"/>
    <row r="1715" s="2" customFormat="1" x14ac:dyDescent="0.2"/>
    <row r="1716" s="2" customFormat="1" x14ac:dyDescent="0.2"/>
    <row r="1717" s="2" customFormat="1" x14ac:dyDescent="0.2"/>
    <row r="1718" s="2" customFormat="1" x14ac:dyDescent="0.2"/>
    <row r="1719" s="2" customFormat="1" x14ac:dyDescent="0.2"/>
    <row r="1720" s="2" customFormat="1" x14ac:dyDescent="0.2"/>
    <row r="1721" s="2" customFormat="1" x14ac:dyDescent="0.2"/>
    <row r="1722" s="2" customFormat="1" x14ac:dyDescent="0.2"/>
    <row r="1723" s="2" customFormat="1" x14ac:dyDescent="0.2"/>
    <row r="1724" s="2" customFormat="1" x14ac:dyDescent="0.2"/>
    <row r="1725" s="2" customFormat="1" x14ac:dyDescent="0.2"/>
    <row r="1726" s="2" customFormat="1" x14ac:dyDescent="0.2"/>
    <row r="1727" s="2" customFormat="1" x14ac:dyDescent="0.2"/>
    <row r="1728" s="2" customFormat="1" x14ac:dyDescent="0.2"/>
    <row r="1729" s="2" customFormat="1" x14ac:dyDescent="0.2"/>
    <row r="1730" s="2" customFormat="1" x14ac:dyDescent="0.2"/>
    <row r="1731" s="2" customFormat="1" x14ac:dyDescent="0.2"/>
    <row r="1732" s="2" customFormat="1" x14ac:dyDescent="0.2"/>
    <row r="1733" s="2" customFormat="1" x14ac:dyDescent="0.2"/>
    <row r="1734" s="2" customFormat="1" x14ac:dyDescent="0.2"/>
    <row r="1735" s="2" customFormat="1" x14ac:dyDescent="0.2"/>
    <row r="1736" s="2" customFormat="1" x14ac:dyDescent="0.2"/>
    <row r="1737" s="2" customFormat="1" x14ac:dyDescent="0.2"/>
    <row r="1738" s="2" customFormat="1" x14ac:dyDescent="0.2"/>
    <row r="1739" s="2" customFormat="1" x14ac:dyDescent="0.2"/>
    <row r="1740" s="2" customFormat="1" x14ac:dyDescent="0.2"/>
    <row r="1741" s="2" customFormat="1" x14ac:dyDescent="0.2"/>
    <row r="1742" s="2" customFormat="1" x14ac:dyDescent="0.2"/>
    <row r="1743" s="2" customFormat="1" x14ac:dyDescent="0.2"/>
    <row r="1744" s="2" customFormat="1" x14ac:dyDescent="0.2"/>
    <row r="1745" s="2" customFormat="1" x14ac:dyDescent="0.2"/>
    <row r="1746" s="2" customFormat="1" x14ac:dyDescent="0.2"/>
    <row r="1747" s="2" customFormat="1" x14ac:dyDescent="0.2"/>
    <row r="1748" s="2" customFormat="1" x14ac:dyDescent="0.2"/>
    <row r="1749" s="2" customFormat="1" x14ac:dyDescent="0.2"/>
    <row r="1750" s="2" customFormat="1" x14ac:dyDescent="0.2"/>
    <row r="1751" s="2" customFormat="1" x14ac:dyDescent="0.2"/>
    <row r="1752" s="2" customFormat="1" x14ac:dyDescent="0.2"/>
    <row r="1753" s="2" customFormat="1" x14ac:dyDescent="0.2"/>
    <row r="1754" s="2" customFormat="1" x14ac:dyDescent="0.2"/>
    <row r="1755" s="2" customFormat="1" x14ac:dyDescent="0.2"/>
    <row r="1756" s="2" customFormat="1" x14ac:dyDescent="0.2"/>
    <row r="1757" s="2" customFormat="1" x14ac:dyDescent="0.2"/>
    <row r="1758" s="2" customFormat="1" x14ac:dyDescent="0.2"/>
    <row r="1759" s="2" customFormat="1" x14ac:dyDescent="0.2"/>
    <row r="1760" s="2" customFormat="1" x14ac:dyDescent="0.2"/>
    <row r="1761" s="2" customFormat="1" x14ac:dyDescent="0.2"/>
    <row r="1762" s="2" customFormat="1" x14ac:dyDescent="0.2"/>
    <row r="1763" s="2" customFormat="1" x14ac:dyDescent="0.2"/>
    <row r="1764" s="2" customFormat="1" x14ac:dyDescent="0.2"/>
    <row r="1765" s="2" customFormat="1" x14ac:dyDescent="0.2"/>
    <row r="1766" s="2" customFormat="1" x14ac:dyDescent="0.2"/>
    <row r="1767" s="2" customFormat="1" x14ac:dyDescent="0.2"/>
    <row r="1768" s="2" customFormat="1" x14ac:dyDescent="0.2"/>
    <row r="1769" s="2" customFormat="1" x14ac:dyDescent="0.2"/>
    <row r="1770" s="2" customFormat="1" x14ac:dyDescent="0.2"/>
    <row r="1771" s="2" customFormat="1" x14ac:dyDescent="0.2"/>
    <row r="1772" s="2" customFormat="1" x14ac:dyDescent="0.2"/>
    <row r="1773" s="2" customFormat="1" x14ac:dyDescent="0.2"/>
    <row r="1774" s="2" customFormat="1" x14ac:dyDescent="0.2"/>
    <row r="1775" s="2" customFormat="1" x14ac:dyDescent="0.2"/>
    <row r="1776" s="2" customFormat="1" x14ac:dyDescent="0.2"/>
    <row r="1777" s="2" customFormat="1" x14ac:dyDescent="0.2"/>
    <row r="1778" s="2" customFormat="1" x14ac:dyDescent="0.2"/>
    <row r="1779" s="2" customFormat="1" x14ac:dyDescent="0.2"/>
    <row r="1780" s="2" customFormat="1" x14ac:dyDescent="0.2"/>
    <row r="1781" s="2" customFormat="1" x14ac:dyDescent="0.2"/>
    <row r="1782" s="2" customFormat="1" x14ac:dyDescent="0.2"/>
    <row r="1783" s="2" customFormat="1" x14ac:dyDescent="0.2"/>
    <row r="1784" s="2" customFormat="1" x14ac:dyDescent="0.2"/>
    <row r="1785" s="2" customFormat="1" x14ac:dyDescent="0.2"/>
    <row r="1786" s="2" customFormat="1" x14ac:dyDescent="0.2"/>
    <row r="1787" s="2" customFormat="1" x14ac:dyDescent="0.2"/>
    <row r="1788" s="2" customFormat="1" x14ac:dyDescent="0.2"/>
    <row r="1789" s="2" customFormat="1" x14ac:dyDescent="0.2"/>
    <row r="1790" s="2" customFormat="1" x14ac:dyDescent="0.2"/>
    <row r="1791" s="2" customFormat="1" x14ac:dyDescent="0.2"/>
    <row r="1792" s="2" customFormat="1" x14ac:dyDescent="0.2"/>
    <row r="1793" s="2" customFormat="1" x14ac:dyDescent="0.2"/>
    <row r="1794" s="2" customFormat="1" x14ac:dyDescent="0.2"/>
    <row r="1795" s="2" customFormat="1" x14ac:dyDescent="0.2"/>
    <row r="1796" s="2" customFormat="1" x14ac:dyDescent="0.2"/>
    <row r="1797" s="2" customFormat="1" x14ac:dyDescent="0.2"/>
    <row r="1798" s="2" customFormat="1" x14ac:dyDescent="0.2"/>
    <row r="1799" s="2" customFormat="1" x14ac:dyDescent="0.2"/>
    <row r="1800" s="2" customFormat="1" x14ac:dyDescent="0.2"/>
    <row r="1801" s="2" customFormat="1" x14ac:dyDescent="0.2"/>
    <row r="1802" s="2" customFormat="1" x14ac:dyDescent="0.2"/>
    <row r="1803" s="2" customFormat="1" x14ac:dyDescent="0.2"/>
    <row r="1804" s="2" customFormat="1" x14ac:dyDescent="0.2"/>
    <row r="1805" s="2" customFormat="1" x14ac:dyDescent="0.2"/>
    <row r="1806" s="2" customFormat="1" x14ac:dyDescent="0.2"/>
    <row r="1807" s="2" customFormat="1" x14ac:dyDescent="0.2"/>
    <row r="1808" s="2" customFormat="1" x14ac:dyDescent="0.2"/>
    <row r="1809" s="2" customFormat="1" x14ac:dyDescent="0.2"/>
    <row r="1810" s="2" customFormat="1" x14ac:dyDescent="0.2"/>
    <row r="1811" s="2" customFormat="1" x14ac:dyDescent="0.2"/>
    <row r="1812" s="2" customFormat="1" x14ac:dyDescent="0.2"/>
    <row r="1813" s="2" customFormat="1" x14ac:dyDescent="0.2"/>
    <row r="1814" s="2" customFormat="1" x14ac:dyDescent="0.2"/>
    <row r="1815" s="2" customFormat="1" x14ac:dyDescent="0.2"/>
    <row r="1816" s="2" customFormat="1" x14ac:dyDescent="0.2"/>
    <row r="1817" s="2" customFormat="1" x14ac:dyDescent="0.2"/>
    <row r="1818" s="2" customFormat="1" x14ac:dyDescent="0.2"/>
    <row r="1819" s="2" customFormat="1" x14ac:dyDescent="0.2"/>
    <row r="1820" s="2" customFormat="1" x14ac:dyDescent="0.2"/>
    <row r="1821" s="2" customFormat="1" x14ac:dyDescent="0.2"/>
    <row r="1822" s="2" customFormat="1" x14ac:dyDescent="0.2"/>
    <row r="1823" s="2" customFormat="1" x14ac:dyDescent="0.2"/>
    <row r="1824" s="2" customFormat="1" x14ac:dyDescent="0.2"/>
    <row r="1825" s="2" customFormat="1" x14ac:dyDescent="0.2"/>
    <row r="1826" s="2" customFormat="1" x14ac:dyDescent="0.2"/>
    <row r="1827" s="2" customFormat="1" x14ac:dyDescent="0.2"/>
    <row r="1828" s="2" customFormat="1" x14ac:dyDescent="0.2"/>
    <row r="1829" s="2" customFormat="1" x14ac:dyDescent="0.2"/>
    <row r="1830" s="2" customFormat="1" x14ac:dyDescent="0.2"/>
    <row r="1831" s="2" customFormat="1" x14ac:dyDescent="0.2"/>
    <row r="1832" s="2" customFormat="1" x14ac:dyDescent="0.2"/>
    <row r="1833" s="2" customFormat="1" x14ac:dyDescent="0.2"/>
    <row r="1834" s="2" customFormat="1" x14ac:dyDescent="0.2"/>
    <row r="1835" s="2" customFormat="1" x14ac:dyDescent="0.2"/>
    <row r="1836" s="2" customFormat="1" x14ac:dyDescent="0.2"/>
    <row r="1837" s="2" customFormat="1" x14ac:dyDescent="0.2"/>
    <row r="1838" s="2" customFormat="1" x14ac:dyDescent="0.2"/>
    <row r="1839" s="2" customFormat="1" x14ac:dyDescent="0.2"/>
    <row r="1840" s="2" customFormat="1" x14ac:dyDescent="0.2"/>
    <row r="1841" s="2" customFormat="1" x14ac:dyDescent="0.2"/>
    <row r="1842" s="2" customFormat="1" x14ac:dyDescent="0.2"/>
    <row r="1843" s="2" customFormat="1" x14ac:dyDescent="0.2"/>
    <row r="1844" s="2" customFormat="1" x14ac:dyDescent="0.2"/>
    <row r="1845" s="2" customFormat="1" x14ac:dyDescent="0.2"/>
    <row r="1846" s="2" customFormat="1" x14ac:dyDescent="0.2"/>
    <row r="1847" s="2" customFormat="1" x14ac:dyDescent="0.2"/>
    <row r="1848" s="2" customFormat="1" x14ac:dyDescent="0.2"/>
    <row r="1849" s="2" customFormat="1" x14ac:dyDescent="0.2"/>
    <row r="1850" s="2" customFormat="1" x14ac:dyDescent="0.2"/>
    <row r="1851" s="2" customFormat="1" x14ac:dyDescent="0.2"/>
    <row r="1852" s="2" customFormat="1" x14ac:dyDescent="0.2"/>
    <row r="1853" s="2" customFormat="1" x14ac:dyDescent="0.2"/>
    <row r="1854" s="2" customFormat="1" x14ac:dyDescent="0.2"/>
    <row r="1855" s="2" customFormat="1" x14ac:dyDescent="0.2"/>
    <row r="1856" s="2" customFormat="1" x14ac:dyDescent="0.2"/>
    <row r="1857" s="2" customFormat="1" x14ac:dyDescent="0.2"/>
    <row r="1858" s="2" customFormat="1" x14ac:dyDescent="0.2"/>
    <row r="1859" s="2" customFormat="1" x14ac:dyDescent="0.2"/>
    <row r="1860" s="2" customFormat="1" x14ac:dyDescent="0.2"/>
    <row r="1861" s="2" customFormat="1" x14ac:dyDescent="0.2"/>
    <row r="1862" s="2" customFormat="1" x14ac:dyDescent="0.2"/>
    <row r="1863" s="2" customFormat="1" x14ac:dyDescent="0.2"/>
    <row r="1864" s="2" customFormat="1" x14ac:dyDescent="0.2"/>
    <row r="1865" s="2" customFormat="1" x14ac:dyDescent="0.2"/>
    <row r="1866" s="2" customFormat="1" x14ac:dyDescent="0.2"/>
    <row r="1867" s="2" customFormat="1" x14ac:dyDescent="0.2"/>
    <row r="1868" s="2" customFormat="1" x14ac:dyDescent="0.2"/>
    <row r="1869" s="2" customFormat="1" x14ac:dyDescent="0.2"/>
    <row r="1870" s="2" customFormat="1" x14ac:dyDescent="0.2"/>
    <row r="1871" s="2" customFormat="1" x14ac:dyDescent="0.2"/>
    <row r="1872" s="2" customFormat="1" x14ac:dyDescent="0.2"/>
    <row r="1873" s="2" customFormat="1" x14ac:dyDescent="0.2"/>
    <row r="1874" s="2" customFormat="1" x14ac:dyDescent="0.2"/>
    <row r="1875" s="2" customFormat="1" x14ac:dyDescent="0.2"/>
    <row r="1876" s="2" customFormat="1" x14ac:dyDescent="0.2"/>
    <row r="1877" s="2" customFormat="1" x14ac:dyDescent="0.2"/>
    <row r="1878" s="2" customFormat="1" x14ac:dyDescent="0.2"/>
    <row r="1879" s="2" customFormat="1" x14ac:dyDescent="0.2"/>
    <row r="1880" s="2" customFormat="1" x14ac:dyDescent="0.2"/>
    <row r="1881" s="2" customFormat="1" x14ac:dyDescent="0.2"/>
    <row r="1882" s="2" customFormat="1" x14ac:dyDescent="0.2"/>
    <row r="1883" s="2" customFormat="1" x14ac:dyDescent="0.2"/>
    <row r="1884" s="2" customFormat="1" x14ac:dyDescent="0.2"/>
    <row r="1885" s="2" customFormat="1" x14ac:dyDescent="0.2"/>
    <row r="1886" s="2" customFormat="1" x14ac:dyDescent="0.2"/>
    <row r="1887" s="2" customFormat="1" x14ac:dyDescent="0.2"/>
    <row r="1888" s="2" customFormat="1" x14ac:dyDescent="0.2"/>
    <row r="1889" s="2" customFormat="1" x14ac:dyDescent="0.2"/>
    <row r="1890" s="2" customFormat="1" x14ac:dyDescent="0.2"/>
    <row r="1891" s="2" customFormat="1" x14ac:dyDescent="0.2"/>
    <row r="1892" s="2" customFormat="1" x14ac:dyDescent="0.2"/>
    <row r="1893" s="2" customFormat="1" x14ac:dyDescent="0.2"/>
    <row r="1894" s="2" customFormat="1" x14ac:dyDescent="0.2"/>
    <row r="1895" s="2" customFormat="1" x14ac:dyDescent="0.2"/>
    <row r="1896" s="2" customFormat="1" x14ac:dyDescent="0.2"/>
    <row r="1897" s="2" customFormat="1" x14ac:dyDescent="0.2"/>
    <row r="1898" s="2" customFormat="1" x14ac:dyDescent="0.2"/>
    <row r="1899" s="2" customFormat="1" x14ac:dyDescent="0.2"/>
    <row r="1900" s="2" customFormat="1" x14ac:dyDescent="0.2"/>
    <row r="1901" s="2" customFormat="1" x14ac:dyDescent="0.2"/>
    <row r="1902" s="2" customFormat="1" x14ac:dyDescent="0.2"/>
    <row r="1903" s="2" customFormat="1" x14ac:dyDescent="0.2"/>
    <row r="1904" s="2" customFormat="1" x14ac:dyDescent="0.2"/>
    <row r="1905" s="2" customFormat="1" x14ac:dyDescent="0.2"/>
    <row r="1906" s="2" customFormat="1" x14ac:dyDescent="0.2"/>
    <row r="1907" s="2" customFormat="1" x14ac:dyDescent="0.2"/>
    <row r="1908" s="2" customFormat="1" x14ac:dyDescent="0.2"/>
    <row r="1909" s="2" customFormat="1" x14ac:dyDescent="0.2"/>
    <row r="1910" s="2" customFormat="1" x14ac:dyDescent="0.2"/>
    <row r="1911" s="2" customFormat="1" x14ac:dyDescent="0.2"/>
    <row r="1912" s="2" customFormat="1" x14ac:dyDescent="0.2"/>
    <row r="1913" s="2" customFormat="1" x14ac:dyDescent="0.2"/>
    <row r="1914" s="2" customFormat="1" x14ac:dyDescent="0.2"/>
    <row r="1915" s="2" customFormat="1" x14ac:dyDescent="0.2"/>
    <row r="1916" s="2" customFormat="1" x14ac:dyDescent="0.2"/>
    <row r="1917" s="2" customFormat="1" x14ac:dyDescent="0.2"/>
    <row r="1918" s="2" customFormat="1" x14ac:dyDescent="0.2"/>
    <row r="1919" s="2" customFormat="1" x14ac:dyDescent="0.2"/>
    <row r="1920" s="2" customFormat="1" x14ac:dyDescent="0.2"/>
    <row r="1921" s="2" customFormat="1" x14ac:dyDescent="0.2"/>
    <row r="1922" s="2" customFormat="1" x14ac:dyDescent="0.2"/>
    <row r="1923" s="2" customFormat="1" x14ac:dyDescent="0.2"/>
    <row r="1924" s="2" customFormat="1" x14ac:dyDescent="0.2"/>
    <row r="1925" s="2" customFormat="1" x14ac:dyDescent="0.2"/>
    <row r="1926" s="2" customFormat="1" x14ac:dyDescent="0.2"/>
    <row r="1927" s="2" customFormat="1" x14ac:dyDescent="0.2"/>
    <row r="1928" s="2" customFormat="1" x14ac:dyDescent="0.2"/>
    <row r="1929" s="2" customFormat="1" x14ac:dyDescent="0.2"/>
    <row r="1930" s="2" customFormat="1" x14ac:dyDescent="0.2"/>
    <row r="1931" s="2" customFormat="1" x14ac:dyDescent="0.2"/>
    <row r="1932" s="2" customFormat="1" x14ac:dyDescent="0.2"/>
    <row r="1933" s="2" customFormat="1" x14ac:dyDescent="0.2"/>
    <row r="1934" s="2" customFormat="1" x14ac:dyDescent="0.2"/>
    <row r="1935" s="2" customFormat="1" x14ac:dyDescent="0.2"/>
    <row r="1936" s="2" customFormat="1" x14ac:dyDescent="0.2"/>
    <row r="1937" s="2" customFormat="1" x14ac:dyDescent="0.2"/>
    <row r="1938" s="2" customFormat="1" x14ac:dyDescent="0.2"/>
    <row r="1939" s="2" customFormat="1" x14ac:dyDescent="0.2"/>
    <row r="1940" s="2" customFormat="1" x14ac:dyDescent="0.2"/>
    <row r="1941" s="2" customFormat="1" x14ac:dyDescent="0.2"/>
    <row r="1942" s="2" customFormat="1" x14ac:dyDescent="0.2"/>
    <row r="1943" s="2" customFormat="1" x14ac:dyDescent="0.2"/>
    <row r="1944" s="2" customFormat="1" x14ac:dyDescent="0.2"/>
    <row r="1945" s="2" customFormat="1" x14ac:dyDescent="0.2"/>
    <row r="1946" s="2" customFormat="1" x14ac:dyDescent="0.2"/>
    <row r="1947" s="2" customFormat="1" x14ac:dyDescent="0.2"/>
    <row r="1948" s="2" customFormat="1" x14ac:dyDescent="0.2"/>
    <row r="1949" s="2" customFormat="1" x14ac:dyDescent="0.2"/>
    <row r="1950" s="2" customFormat="1" x14ac:dyDescent="0.2"/>
    <row r="1951" s="2" customFormat="1" x14ac:dyDescent="0.2"/>
    <row r="1952" s="2" customFormat="1" x14ac:dyDescent="0.2"/>
    <row r="1953" s="2" customFormat="1" x14ac:dyDescent="0.2"/>
    <row r="1954" s="2" customFormat="1" x14ac:dyDescent="0.2"/>
    <row r="1955" s="2" customFormat="1" x14ac:dyDescent="0.2"/>
    <row r="1956" s="2" customFormat="1" x14ac:dyDescent="0.2"/>
    <row r="1957" s="2" customFormat="1" x14ac:dyDescent="0.2"/>
    <row r="1958" s="2" customFormat="1" x14ac:dyDescent="0.2"/>
    <row r="1959" s="2" customFormat="1" x14ac:dyDescent="0.2"/>
    <row r="1960" s="2" customFormat="1" x14ac:dyDescent="0.2"/>
    <row r="1961" s="2" customFormat="1" x14ac:dyDescent="0.2"/>
    <row r="1962" s="2" customFormat="1" x14ac:dyDescent="0.2"/>
    <row r="1963" s="2" customFormat="1" x14ac:dyDescent="0.2"/>
    <row r="1964" s="2" customFormat="1" x14ac:dyDescent="0.2"/>
    <row r="1965" s="2" customFormat="1" x14ac:dyDescent="0.2"/>
    <row r="1966" s="2" customFormat="1" x14ac:dyDescent="0.2"/>
    <row r="1967" s="2" customFormat="1" x14ac:dyDescent="0.2"/>
    <row r="1968" s="2" customFormat="1" x14ac:dyDescent="0.2"/>
    <row r="1969" s="2" customFormat="1" x14ac:dyDescent="0.2"/>
    <row r="1970" s="2" customFormat="1" x14ac:dyDescent="0.2"/>
    <row r="1971" s="2" customFormat="1" x14ac:dyDescent="0.2"/>
    <row r="1972" s="2" customFormat="1" x14ac:dyDescent="0.2"/>
    <row r="1973" s="2" customFormat="1" x14ac:dyDescent="0.2"/>
    <row r="1974" s="2" customFormat="1" x14ac:dyDescent="0.2"/>
    <row r="1975" s="2" customFormat="1" x14ac:dyDescent="0.2"/>
    <row r="1976" s="2" customFormat="1" x14ac:dyDescent="0.2"/>
    <row r="1977" s="2" customFormat="1" x14ac:dyDescent="0.2"/>
    <row r="1978" s="2" customFormat="1" x14ac:dyDescent="0.2"/>
    <row r="1979" s="2" customFormat="1" x14ac:dyDescent="0.2"/>
    <row r="1980" s="2" customFormat="1" x14ac:dyDescent="0.2"/>
    <row r="1981" s="2" customFormat="1" x14ac:dyDescent="0.2"/>
    <row r="1982" s="2" customFormat="1" x14ac:dyDescent="0.2"/>
    <row r="1983" s="2" customFormat="1" x14ac:dyDescent="0.2"/>
    <row r="1984" s="2" customFormat="1" x14ac:dyDescent="0.2"/>
    <row r="1985" s="2" customFormat="1" x14ac:dyDescent="0.2"/>
    <row r="1986" s="2" customFormat="1" x14ac:dyDescent="0.2"/>
    <row r="1987" s="2" customFormat="1" x14ac:dyDescent="0.2"/>
    <row r="1988" s="2" customFormat="1" x14ac:dyDescent="0.2"/>
    <row r="1989" s="2" customFormat="1" x14ac:dyDescent="0.2"/>
    <row r="1990" s="2" customFormat="1" x14ac:dyDescent="0.2"/>
    <row r="1991" s="2" customFormat="1" x14ac:dyDescent="0.2"/>
    <row r="1992" s="2" customFormat="1" x14ac:dyDescent="0.2"/>
    <row r="1993" s="2" customFormat="1" x14ac:dyDescent="0.2"/>
    <row r="1994" s="2" customFormat="1" x14ac:dyDescent="0.2"/>
    <row r="1995" s="2" customFormat="1" x14ac:dyDescent="0.2"/>
    <row r="1996" s="2" customFormat="1" x14ac:dyDescent="0.2"/>
    <row r="1997" s="2" customFormat="1" x14ac:dyDescent="0.2"/>
    <row r="1998" s="2" customFormat="1" x14ac:dyDescent="0.2"/>
    <row r="1999" s="2" customFormat="1" x14ac:dyDescent="0.2"/>
    <row r="2000" s="2" customFormat="1" x14ac:dyDescent="0.2"/>
    <row r="2001" s="2" customFormat="1" x14ac:dyDescent="0.2"/>
    <row r="2002" s="2" customFormat="1" x14ac:dyDescent="0.2"/>
    <row r="2003" s="2" customFormat="1" x14ac:dyDescent="0.2"/>
    <row r="2004" s="2" customFormat="1" x14ac:dyDescent="0.2"/>
    <row r="2005" s="2" customFormat="1" x14ac:dyDescent="0.2"/>
    <row r="2006" s="2" customFormat="1" x14ac:dyDescent="0.2"/>
    <row r="2007" s="2" customFormat="1" x14ac:dyDescent="0.2"/>
    <row r="2008" s="2" customFormat="1" x14ac:dyDescent="0.2"/>
    <row r="2009" s="2" customFormat="1" x14ac:dyDescent="0.2"/>
    <row r="2010" s="2" customFormat="1" x14ac:dyDescent="0.2"/>
    <row r="2011" s="2" customFormat="1" x14ac:dyDescent="0.2"/>
    <row r="2012" s="2" customFormat="1" x14ac:dyDescent="0.2"/>
    <row r="2013" s="2" customFormat="1" x14ac:dyDescent="0.2"/>
    <row r="2014" s="2" customFormat="1" x14ac:dyDescent="0.2"/>
    <row r="2015" s="2" customFormat="1" x14ac:dyDescent="0.2"/>
    <row r="2016" s="2" customFormat="1" x14ac:dyDescent="0.2"/>
    <row r="2017" s="2" customFormat="1" x14ac:dyDescent="0.2"/>
    <row r="2018" s="2" customFormat="1" x14ac:dyDescent="0.2"/>
    <row r="2019" s="2" customFormat="1" x14ac:dyDescent="0.2"/>
    <row r="2020" s="2" customFormat="1" x14ac:dyDescent="0.2"/>
    <row r="2021" s="2" customFormat="1" x14ac:dyDescent="0.2"/>
    <row r="2022" s="2" customFormat="1" x14ac:dyDescent="0.2"/>
    <row r="2023" s="2" customFormat="1" x14ac:dyDescent="0.2"/>
    <row r="2024" s="2" customFormat="1" x14ac:dyDescent="0.2"/>
    <row r="2025" s="2" customFormat="1" x14ac:dyDescent="0.2"/>
    <row r="2026" s="2" customFormat="1" x14ac:dyDescent="0.2"/>
    <row r="2027" s="2" customFormat="1" x14ac:dyDescent="0.2"/>
    <row r="2028" s="2" customFormat="1" x14ac:dyDescent="0.2"/>
    <row r="2029" s="2" customFormat="1" x14ac:dyDescent="0.2"/>
    <row r="2030" s="2" customFormat="1" x14ac:dyDescent="0.2"/>
    <row r="2031" s="2" customFormat="1" x14ac:dyDescent="0.2"/>
    <row r="2032" s="2" customFormat="1" x14ac:dyDescent="0.2"/>
    <row r="2033" s="2" customFormat="1" x14ac:dyDescent="0.2"/>
    <row r="2034" s="2" customFormat="1" x14ac:dyDescent="0.2"/>
    <row r="2035" s="2" customFormat="1" x14ac:dyDescent="0.2"/>
    <row r="2036" s="2" customFormat="1" x14ac:dyDescent="0.2"/>
    <row r="2037" s="2" customFormat="1" x14ac:dyDescent="0.2"/>
    <row r="2038" s="2" customFormat="1" x14ac:dyDescent="0.2"/>
    <row r="2039" s="2" customFormat="1" x14ac:dyDescent="0.2"/>
    <row r="2040" s="2" customFormat="1" x14ac:dyDescent="0.2"/>
    <row r="2041" s="2" customFormat="1" x14ac:dyDescent="0.2"/>
    <row r="2042" s="2" customFormat="1" x14ac:dyDescent="0.2"/>
    <row r="2043" s="2" customFormat="1" x14ac:dyDescent="0.2"/>
    <row r="2044" s="2" customFormat="1" x14ac:dyDescent="0.2"/>
    <row r="2045" s="2" customFormat="1" x14ac:dyDescent="0.2"/>
    <row r="2046" s="2" customFormat="1" x14ac:dyDescent="0.2"/>
    <row r="2047" s="2" customFormat="1" x14ac:dyDescent="0.2"/>
    <row r="2048" s="2" customFormat="1" x14ac:dyDescent="0.2"/>
    <row r="2049" s="2" customFormat="1" x14ac:dyDescent="0.2"/>
    <row r="2050" s="2" customFormat="1" x14ac:dyDescent="0.2"/>
    <row r="2051" s="2" customFormat="1" x14ac:dyDescent="0.2"/>
    <row r="2052" s="2" customFormat="1" x14ac:dyDescent="0.2"/>
    <row r="2053" s="2" customFormat="1" x14ac:dyDescent="0.2"/>
    <row r="2054" s="2" customFormat="1" x14ac:dyDescent="0.2"/>
    <row r="2055" s="2" customFormat="1" x14ac:dyDescent="0.2"/>
    <row r="2056" s="2" customFormat="1" x14ac:dyDescent="0.2"/>
    <row r="2057" s="2" customFormat="1" x14ac:dyDescent="0.2"/>
    <row r="2058" s="2" customFormat="1" x14ac:dyDescent="0.2"/>
    <row r="2059" s="2" customFormat="1" x14ac:dyDescent="0.2"/>
    <row r="2060" s="2" customFormat="1" x14ac:dyDescent="0.2"/>
    <row r="2061" s="2" customFormat="1" x14ac:dyDescent="0.2"/>
    <row r="2062" s="2" customFormat="1" x14ac:dyDescent="0.2"/>
    <row r="2063" s="2" customFormat="1" x14ac:dyDescent="0.2"/>
    <row r="2064" s="2" customFormat="1" x14ac:dyDescent="0.2"/>
    <row r="2065" s="2" customFormat="1" x14ac:dyDescent="0.2"/>
    <row r="2066" s="2" customFormat="1" x14ac:dyDescent="0.2"/>
    <row r="2067" s="2" customFormat="1" x14ac:dyDescent="0.2"/>
    <row r="2068" s="2" customFormat="1" x14ac:dyDescent="0.2"/>
    <row r="2069" s="2" customFormat="1" x14ac:dyDescent="0.2"/>
    <row r="2070" s="2" customFormat="1" x14ac:dyDescent="0.2"/>
    <row r="2071" s="2" customFormat="1" x14ac:dyDescent="0.2"/>
    <row r="2072" s="2" customFormat="1" x14ac:dyDescent="0.2"/>
    <row r="2073" s="2" customFormat="1" x14ac:dyDescent="0.2"/>
    <row r="2074" s="2" customFormat="1" x14ac:dyDescent="0.2"/>
    <row r="2075" s="2" customFormat="1" x14ac:dyDescent="0.2"/>
    <row r="2076" s="2" customFormat="1" x14ac:dyDescent="0.2"/>
    <row r="2077" s="2" customFormat="1" x14ac:dyDescent="0.2"/>
    <row r="2078" s="2" customFormat="1" x14ac:dyDescent="0.2"/>
    <row r="2079" s="2" customFormat="1" x14ac:dyDescent="0.2"/>
    <row r="2080" s="2" customFormat="1" x14ac:dyDescent="0.2"/>
    <row r="2081" s="2" customFormat="1" x14ac:dyDescent="0.2"/>
    <row r="2082" s="2" customFormat="1" x14ac:dyDescent="0.2"/>
    <row r="2083" s="2" customFormat="1" x14ac:dyDescent="0.2"/>
    <row r="2084" s="2" customFormat="1" x14ac:dyDescent="0.2"/>
    <row r="2085" s="2" customFormat="1" x14ac:dyDescent="0.2"/>
    <row r="2086" s="2" customFormat="1" x14ac:dyDescent="0.2"/>
    <row r="2087" s="2" customFormat="1" x14ac:dyDescent="0.2"/>
    <row r="2088" s="2" customFormat="1" x14ac:dyDescent="0.2"/>
    <row r="2089" s="2" customFormat="1" x14ac:dyDescent="0.2"/>
    <row r="2090" s="2" customFormat="1" x14ac:dyDescent="0.2"/>
    <row r="2091" s="2" customFormat="1" x14ac:dyDescent="0.2"/>
    <row r="2092" s="2" customFormat="1" x14ac:dyDescent="0.2"/>
    <row r="2093" s="2" customFormat="1" x14ac:dyDescent="0.2"/>
    <row r="2094" s="2" customFormat="1" x14ac:dyDescent="0.2"/>
    <row r="2095" s="2" customFormat="1" x14ac:dyDescent="0.2"/>
    <row r="2096" s="2" customFormat="1" x14ac:dyDescent="0.2"/>
    <row r="2097" s="2" customFormat="1" x14ac:dyDescent="0.2"/>
    <row r="2098" s="2" customFormat="1" x14ac:dyDescent="0.2"/>
    <row r="2099" s="2" customFormat="1" x14ac:dyDescent="0.2"/>
    <row r="2100" s="2" customFormat="1" x14ac:dyDescent="0.2"/>
    <row r="2101" s="2" customFormat="1" x14ac:dyDescent="0.2"/>
    <row r="2102" s="2" customFormat="1" x14ac:dyDescent="0.2"/>
    <row r="2103" s="2" customFormat="1" x14ac:dyDescent="0.2"/>
    <row r="2104" s="2" customFormat="1" x14ac:dyDescent="0.2"/>
    <row r="2105" s="2" customFormat="1" x14ac:dyDescent="0.2"/>
    <row r="2106" s="2" customFormat="1" x14ac:dyDescent="0.2"/>
    <row r="2107" s="2" customFormat="1" x14ac:dyDescent="0.2"/>
    <row r="2108" s="2" customFormat="1" x14ac:dyDescent="0.2"/>
    <row r="2109" s="2" customFormat="1" x14ac:dyDescent="0.2"/>
    <row r="2110" s="2" customFormat="1" x14ac:dyDescent="0.2"/>
    <row r="2111" s="2" customFormat="1" x14ac:dyDescent="0.2"/>
    <row r="2112" s="2" customFormat="1" x14ac:dyDescent="0.2"/>
    <row r="2113" s="2" customFormat="1" x14ac:dyDescent="0.2"/>
    <row r="2114" s="2" customFormat="1" x14ac:dyDescent="0.2"/>
    <row r="2115" s="2" customFormat="1" x14ac:dyDescent="0.2"/>
    <row r="2116" s="2" customFormat="1" x14ac:dyDescent="0.2"/>
    <row r="2117" s="2" customFormat="1" x14ac:dyDescent="0.2"/>
    <row r="2118" s="2" customFormat="1" x14ac:dyDescent="0.2"/>
    <row r="2119" s="2" customFormat="1" x14ac:dyDescent="0.2"/>
    <row r="2120" s="2" customFormat="1" x14ac:dyDescent="0.2"/>
    <row r="2121" s="2" customFormat="1" x14ac:dyDescent="0.2"/>
    <row r="2122" s="2" customFormat="1" x14ac:dyDescent="0.2"/>
    <row r="2123" s="2" customFormat="1" x14ac:dyDescent="0.2"/>
    <row r="2124" s="2" customFormat="1" x14ac:dyDescent="0.2"/>
    <row r="2125" s="2" customFormat="1" x14ac:dyDescent="0.2"/>
    <row r="2126" s="2" customFormat="1" x14ac:dyDescent="0.2"/>
    <row r="2127" s="2" customFormat="1" x14ac:dyDescent="0.2"/>
    <row r="2128" s="2" customFormat="1" x14ac:dyDescent="0.2"/>
    <row r="2129" spans="3:8" s="2" customFormat="1" x14ac:dyDescent="0.2"/>
    <row r="2130" spans="3:8" s="2" customFormat="1" x14ac:dyDescent="0.2"/>
    <row r="2131" spans="3:8" s="2" customFormat="1" x14ac:dyDescent="0.2"/>
    <row r="2132" spans="3:8" s="2" customFormat="1" x14ac:dyDescent="0.2"/>
    <row r="2133" spans="3:8" s="2" customFormat="1" x14ac:dyDescent="0.2"/>
    <row r="2134" spans="3:8" s="2" customFormat="1" x14ac:dyDescent="0.2"/>
    <row r="2135" spans="3:8" s="2" customFormat="1" x14ac:dyDescent="0.2"/>
    <row r="2136" spans="3:8" s="2" customFormat="1" x14ac:dyDescent="0.2">
      <c r="C2136" s="1"/>
      <c r="D2136" s="1"/>
      <c r="E2136" s="1"/>
      <c r="F2136" s="1"/>
      <c r="G2136" s="1"/>
      <c r="H2136" s="1"/>
    </row>
    <row r="2137" spans="3:8" s="2" customFormat="1" x14ac:dyDescent="0.2">
      <c r="C2137" s="1"/>
      <c r="D2137" s="1"/>
      <c r="E2137" s="1"/>
      <c r="F2137" s="1"/>
      <c r="G2137" s="1"/>
      <c r="H2137" s="1"/>
    </row>
    <row r="2138" spans="3:8" s="2" customFormat="1" x14ac:dyDescent="0.2">
      <c r="C2138" s="1"/>
      <c r="D2138" s="1"/>
      <c r="E2138" s="1"/>
      <c r="F2138" s="1"/>
      <c r="G2138" s="1"/>
      <c r="H2138" s="1"/>
    </row>
    <row r="2139" spans="3:8" s="2" customFormat="1" x14ac:dyDescent="0.2">
      <c r="C2139" s="1"/>
      <c r="D2139" s="1"/>
      <c r="E2139" s="1"/>
      <c r="F2139" s="1"/>
      <c r="G2139" s="1"/>
      <c r="H2139" s="1"/>
    </row>
    <row r="2140" spans="3:8" s="2" customFormat="1" x14ac:dyDescent="0.2">
      <c r="C2140" s="1"/>
      <c r="D2140" s="1"/>
      <c r="E2140" s="1"/>
      <c r="F2140" s="1"/>
      <c r="G2140" s="1"/>
      <c r="H2140" s="1"/>
    </row>
    <row r="2141" spans="3:8" s="2" customFormat="1" x14ac:dyDescent="0.2">
      <c r="C2141" s="1"/>
      <c r="D2141" s="1"/>
      <c r="E2141" s="1"/>
      <c r="F2141" s="1"/>
      <c r="G2141" s="1"/>
      <c r="H2141" s="1"/>
    </row>
    <row r="2142" spans="3:8" s="2" customFormat="1" x14ac:dyDescent="0.2">
      <c r="C2142" s="1"/>
      <c r="D2142" s="1"/>
      <c r="E2142" s="1"/>
      <c r="F2142" s="1"/>
      <c r="G2142" s="1"/>
      <c r="H2142" s="1"/>
    </row>
    <row r="2143" spans="3:8" s="2" customFormat="1" x14ac:dyDescent="0.2">
      <c r="C2143" s="1"/>
      <c r="D2143" s="1"/>
      <c r="E2143" s="1"/>
      <c r="F2143" s="1"/>
      <c r="G2143" s="1"/>
      <c r="H2143" s="1"/>
    </row>
    <row r="2144" spans="3:8" s="2" customFormat="1" x14ac:dyDescent="0.2">
      <c r="C2144" s="1"/>
      <c r="D2144" s="1"/>
      <c r="E2144" s="1"/>
      <c r="F2144" s="1"/>
      <c r="G2144" s="1"/>
      <c r="H2144" s="1"/>
    </row>
    <row r="2145" spans="1:18" s="2" customFormat="1" x14ac:dyDescent="0.2">
      <c r="C2145" s="1"/>
      <c r="D2145" s="1"/>
      <c r="E2145" s="1"/>
      <c r="F2145" s="1"/>
      <c r="G2145" s="1"/>
      <c r="H2145" s="1"/>
    </row>
    <row r="2146" spans="1:18" s="2" customFormat="1" x14ac:dyDescent="0.2">
      <c r="C2146" s="1"/>
      <c r="D2146" s="1"/>
      <c r="E2146" s="1"/>
      <c r="F2146" s="1"/>
      <c r="G2146" s="1"/>
      <c r="H2146" s="1"/>
    </row>
    <row r="2147" spans="1:18" s="2" customFormat="1" x14ac:dyDescent="0.2">
      <c r="A2147" s="1"/>
      <c r="B2147" s="1"/>
      <c r="C2147" s="1"/>
      <c r="D2147" s="1"/>
      <c r="E2147" s="1"/>
      <c r="F2147" s="1"/>
      <c r="G2147" s="1"/>
      <c r="H2147" s="1"/>
    </row>
    <row r="2148" spans="1:18" s="2" customFormat="1" x14ac:dyDescent="0.2">
      <c r="A2148" s="1"/>
      <c r="B2148" s="1"/>
      <c r="C2148" s="1"/>
      <c r="D2148" s="1"/>
      <c r="E2148" s="1"/>
      <c r="F2148" s="1"/>
      <c r="G2148" s="1"/>
      <c r="H2148" s="1"/>
    </row>
    <row r="2149" spans="1:18" s="2" customFormat="1" x14ac:dyDescent="0.2">
      <c r="A2149" s="1"/>
      <c r="B2149" s="1"/>
      <c r="C2149" s="1"/>
      <c r="D2149" s="1"/>
      <c r="E2149" s="1"/>
      <c r="F2149" s="1"/>
      <c r="G2149" s="1"/>
      <c r="H2149" s="1"/>
    </row>
    <row r="2150" spans="1:18" s="2" customFormat="1" x14ac:dyDescent="0.2">
      <c r="A2150" s="1"/>
      <c r="B2150" s="1"/>
      <c r="C2150" s="1"/>
      <c r="D2150" s="1"/>
      <c r="E2150" s="1"/>
      <c r="F2150" s="1"/>
      <c r="G2150" s="1"/>
      <c r="H2150" s="1"/>
    </row>
    <row r="2151" spans="1:18" s="2" customFormat="1" x14ac:dyDescent="0.2">
      <c r="A2151" s="1"/>
      <c r="B2151" s="1"/>
      <c r="C2151" s="1"/>
      <c r="D2151" s="1"/>
      <c r="E2151" s="1"/>
      <c r="F2151" s="1"/>
      <c r="G2151" s="1"/>
      <c r="H2151" s="1"/>
      <c r="J2151" s="1"/>
      <c r="K2151" s="1"/>
      <c r="Q2151" s="1"/>
      <c r="R2151" s="1"/>
    </row>
    <row r="2152" spans="1:18" x14ac:dyDescent="0.2">
      <c r="I2152" s="2"/>
      <c r="N2152" s="2"/>
    </row>
    <row r="2153" spans="1:18" x14ac:dyDescent="0.2">
      <c r="I2153" s="2"/>
      <c r="N2153" s="2"/>
    </row>
    <row r="2154" spans="1:18" x14ac:dyDescent="0.2">
      <c r="N2154" s="2"/>
    </row>
    <row r="2155" spans="1:18" x14ac:dyDescent="0.2">
      <c r="N2155" s="2"/>
    </row>
    <row r="2156" spans="1:18" x14ac:dyDescent="0.2">
      <c r="N2156" s="2"/>
    </row>
    <row r="2157" spans="1:18" x14ac:dyDescent="0.2">
      <c r="N2157" s="2"/>
    </row>
  </sheetData>
  <mergeCells count="95">
    <mergeCell ref="N14:P14"/>
    <mergeCell ref="N15:P15"/>
    <mergeCell ref="B22:D22"/>
    <mergeCell ref="K15:M15"/>
    <mergeCell ref="K17:M17"/>
    <mergeCell ref="N22:P22"/>
    <mergeCell ref="N19:P19"/>
    <mergeCell ref="E22:G22"/>
    <mergeCell ref="K19:M19"/>
    <mergeCell ref="K21:P21"/>
    <mergeCell ref="K14:L14"/>
    <mergeCell ref="K22:M22"/>
    <mergeCell ref="E19:G19"/>
    <mergeCell ref="B19:D19"/>
    <mergeCell ref="B21:J21"/>
    <mergeCell ref="F8:G8"/>
    <mergeCell ref="K8:L8"/>
    <mergeCell ref="O8:P8"/>
    <mergeCell ref="B10:F10"/>
    <mergeCell ref="H10:N10"/>
    <mergeCell ref="O10:P10"/>
    <mergeCell ref="B3:D3"/>
    <mergeCell ref="G3:J3"/>
    <mergeCell ref="M3:P3"/>
    <mergeCell ref="G4:L4"/>
    <mergeCell ref="B5:D5"/>
    <mergeCell ref="M5:P5"/>
    <mergeCell ref="B6:E6"/>
    <mergeCell ref="J6:L6"/>
    <mergeCell ref="M6:P6"/>
    <mergeCell ref="N30:P30"/>
    <mergeCell ref="H22:J22"/>
    <mergeCell ref="K12:P12"/>
    <mergeCell ref="N13:P13"/>
    <mergeCell ref="E13:G13"/>
    <mergeCell ref="H13:J13"/>
    <mergeCell ref="K13:M13"/>
    <mergeCell ref="B12:J12"/>
    <mergeCell ref="B13:D13"/>
    <mergeCell ref="H30:J30"/>
    <mergeCell ref="H19:J19"/>
    <mergeCell ref="E14:G14"/>
    <mergeCell ref="B7:G7"/>
    <mergeCell ref="H31:J31"/>
    <mergeCell ref="H41:J41"/>
    <mergeCell ref="H34:J34"/>
    <mergeCell ref="K34:M34"/>
    <mergeCell ref="B43:J43"/>
    <mergeCell ref="K43:P43"/>
    <mergeCell ref="N31:P31"/>
    <mergeCell ref="E36:G36"/>
    <mergeCell ref="E38:G38"/>
    <mergeCell ref="N34:P34"/>
    <mergeCell ref="B33:D33"/>
    <mergeCell ref="E33:P33"/>
    <mergeCell ref="N44:P44"/>
    <mergeCell ref="B41:D41"/>
    <mergeCell ref="B44:D44"/>
    <mergeCell ref="E41:G41"/>
    <mergeCell ref="K57:M57"/>
    <mergeCell ref="H53:J53"/>
    <mergeCell ref="H50:J50"/>
    <mergeCell ref="H44:J44"/>
    <mergeCell ref="C72:G72"/>
    <mergeCell ref="E44:G44"/>
    <mergeCell ref="B50:D50"/>
    <mergeCell ref="E50:G50"/>
    <mergeCell ref="J71:M71"/>
    <mergeCell ref="B59:D59"/>
    <mergeCell ref="E59:G59"/>
    <mergeCell ref="J64:M64"/>
    <mergeCell ref="C65:G65"/>
    <mergeCell ref="E53:G53"/>
    <mergeCell ref="K53:M53"/>
    <mergeCell ref="B53:D53"/>
    <mergeCell ref="B61:P61"/>
    <mergeCell ref="N59:P59"/>
    <mergeCell ref="H59:J59"/>
    <mergeCell ref="K59:M59"/>
    <mergeCell ref="N23:O23"/>
    <mergeCell ref="N52:P52"/>
    <mergeCell ref="K50:M50"/>
    <mergeCell ref="N50:P50"/>
    <mergeCell ref="K44:M44"/>
    <mergeCell ref="B52:M52"/>
    <mergeCell ref="E24:E26"/>
    <mergeCell ref="B36:B37"/>
    <mergeCell ref="B31:D31"/>
    <mergeCell ref="E34:G34"/>
    <mergeCell ref="K31:M31"/>
    <mergeCell ref="B30:D30"/>
    <mergeCell ref="E31:G31"/>
    <mergeCell ref="E30:G30"/>
    <mergeCell ref="B34:D34"/>
    <mergeCell ref="N41:P41"/>
  </mergeCells>
  <phoneticPr fontId="2" type="noConversion"/>
  <hyperlinks>
    <hyperlink ref="M3" r:id="rId1" xr:uid="{80460D7A-C831-4D52-A021-D681B686D070}"/>
    <hyperlink ref="M5" r:id="rId2" xr:uid="{224AAB77-BA1F-4F88-BF31-0DBAB333D861}"/>
  </hyperlinks>
  <pageMargins left="0.44" right="0.21" top="0.17" bottom="0.16" header="0.17" footer="0.16"/>
  <pageSetup paperSize="9" scale="51" orientation="portrait" r:id="rId3"/>
  <headerFooter alignWithMargins="0"/>
  <colBreaks count="1" manualBreakCount="1">
    <brk id="15" max="1048575" man="1"/>
  </colBreak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29"/>
    <pageSetUpPr autoPageBreaks="0" fitToPage="1"/>
  </sheetPr>
  <dimension ref="B2:Y123"/>
  <sheetViews>
    <sheetView topLeftCell="A4" zoomScale="70" zoomScaleNormal="70" workbookViewId="0">
      <selection activeCell="V9" sqref="V9"/>
    </sheetView>
  </sheetViews>
  <sheetFormatPr defaultColWidth="9.140625" defaultRowHeight="12.75" x14ac:dyDescent="0.2"/>
  <cols>
    <col min="1" max="1" width="2.85546875" style="2" customWidth="1"/>
    <col min="2" max="4" width="12.140625" style="2" customWidth="1"/>
    <col min="5" max="5" width="12.85546875" style="2" customWidth="1"/>
    <col min="6" max="8" width="12.140625" style="2" customWidth="1"/>
    <col min="9" max="9" width="12.85546875" style="2" customWidth="1"/>
    <col min="10" max="10" width="12.140625" style="2" customWidth="1"/>
    <col min="11" max="11" width="19" style="2" customWidth="1"/>
    <col min="12" max="12" width="12.140625" style="2" customWidth="1"/>
    <col min="13" max="13" width="18.85546875" style="2" customWidth="1"/>
    <col min="14" max="14" width="12.140625" style="2" customWidth="1"/>
    <col min="15" max="15" width="12.28515625" style="2" customWidth="1"/>
    <col min="16" max="16" width="12.140625" style="2" customWidth="1"/>
    <col min="17" max="17" width="12.85546875" style="2" customWidth="1"/>
    <col min="18" max="18" width="2.85546875" style="2" customWidth="1"/>
    <col min="19" max="23" width="12.140625" style="2" customWidth="1"/>
    <col min="24" max="24" width="12.28515625" style="2" customWidth="1"/>
    <col min="25" max="25" width="13" style="2" customWidth="1"/>
    <col min="26" max="16384" width="9.140625" style="2"/>
  </cols>
  <sheetData>
    <row r="2" spans="2:24" ht="14.25" customHeight="1" thickBot="1" x14ac:dyDescent="0.25">
      <c r="E2" s="24"/>
      <c r="F2" s="931"/>
      <c r="G2" s="931"/>
      <c r="H2" s="24"/>
      <c r="I2" s="25"/>
      <c r="J2" s="49"/>
      <c r="K2" s="49"/>
      <c r="L2" s="25"/>
    </row>
    <row r="3" spans="2:24" ht="45" customHeight="1" thickTop="1" thickBot="1" x14ac:dyDescent="0.25">
      <c r="B3" s="932" t="s">
        <v>453</v>
      </c>
      <c r="C3" s="933"/>
      <c r="D3" s="933"/>
      <c r="E3" s="933"/>
      <c r="F3" s="933"/>
      <c r="G3" s="933"/>
      <c r="H3" s="933"/>
      <c r="I3" s="933"/>
      <c r="J3" s="933"/>
      <c r="K3" s="933"/>
      <c r="L3" s="933"/>
      <c r="M3" s="933"/>
      <c r="N3" s="933"/>
      <c r="O3" s="933"/>
      <c r="P3" s="933"/>
      <c r="Q3" s="934"/>
    </row>
    <row r="4" spans="2:24" ht="6" customHeight="1" thickTop="1" thickBot="1" x14ac:dyDescent="0.45">
      <c r="B4" s="272"/>
      <c r="C4" s="273"/>
      <c r="D4" s="273"/>
      <c r="E4" s="273"/>
      <c r="F4" s="273"/>
      <c r="G4" s="273"/>
      <c r="H4" s="273"/>
      <c r="I4" s="273"/>
      <c r="J4" s="273"/>
      <c r="K4" s="273"/>
      <c r="L4" s="273"/>
      <c r="M4" s="273"/>
      <c r="N4" s="273"/>
      <c r="O4" s="273"/>
      <c r="P4" s="273"/>
      <c r="Q4" s="274"/>
    </row>
    <row r="5" spans="2:24" ht="32.25" customHeight="1" thickTop="1" x14ac:dyDescent="0.2">
      <c r="B5" s="958" t="s">
        <v>379</v>
      </c>
      <c r="C5" s="959"/>
      <c r="D5" s="959"/>
      <c r="E5" s="959"/>
      <c r="F5" s="959"/>
      <c r="G5" s="959"/>
      <c r="H5" s="959"/>
      <c r="I5" s="959"/>
      <c r="J5" s="959"/>
      <c r="K5" s="959"/>
      <c r="L5" s="959"/>
      <c r="M5" s="959"/>
      <c r="N5" s="959"/>
      <c r="O5" s="959"/>
      <c r="P5" s="959"/>
      <c r="Q5" s="960"/>
      <c r="R5" s="67"/>
      <c r="S5" s="68"/>
      <c r="T5" s="68"/>
      <c r="U5" s="67"/>
    </row>
    <row r="6" spans="2:24" ht="12" customHeight="1" x14ac:dyDescent="0.25">
      <c r="B6" s="194"/>
      <c r="C6" s="77"/>
      <c r="D6" s="77"/>
      <c r="E6" s="77"/>
      <c r="F6" s="276"/>
      <c r="G6" s="222"/>
      <c r="H6" s="127"/>
      <c r="I6" s="277"/>
      <c r="J6" s="77"/>
      <c r="K6" s="77"/>
      <c r="L6" s="77"/>
      <c r="M6" s="222"/>
      <c r="N6" s="276"/>
      <c r="O6" s="127"/>
      <c r="P6" s="127"/>
      <c r="Q6" s="223"/>
      <c r="R6" s="46"/>
      <c r="S6" s="8"/>
      <c r="T6" s="8"/>
    </row>
    <row r="7" spans="2:24" ht="15.75" customHeight="1" x14ac:dyDescent="0.2">
      <c r="B7" s="102"/>
      <c r="C7" s="253"/>
      <c r="D7" s="253"/>
      <c r="E7" s="253"/>
      <c r="F7" s="117"/>
      <c r="G7" s="253"/>
      <c r="H7" s="4"/>
      <c r="I7" s="103"/>
      <c r="J7" s="253"/>
      <c r="K7" s="253"/>
      <c r="L7" s="253"/>
      <c r="M7" s="253"/>
      <c r="N7" s="102"/>
      <c r="O7" s="253"/>
      <c r="P7" s="253"/>
      <c r="Q7" s="103"/>
    </row>
    <row r="8" spans="2:24" ht="15.75" customHeight="1" x14ac:dyDescent="0.2">
      <c r="B8" s="102"/>
      <c r="C8" s="253"/>
      <c r="D8" s="253"/>
      <c r="E8" s="253"/>
      <c r="F8" s="117"/>
      <c r="G8" s="253"/>
      <c r="H8" s="4"/>
      <c r="I8" s="103"/>
      <c r="J8" s="253"/>
      <c r="K8" s="253"/>
      <c r="L8" s="253"/>
      <c r="M8" s="253"/>
      <c r="N8" s="102"/>
      <c r="O8" s="253"/>
      <c r="P8" s="253"/>
      <c r="Q8" s="103"/>
    </row>
    <row r="9" spans="2:24" ht="107.25" customHeight="1" x14ac:dyDescent="0.25">
      <c r="B9" s="262"/>
      <c r="C9" s="258"/>
      <c r="D9" s="258"/>
      <c r="E9" s="257"/>
      <c r="F9" s="262"/>
      <c r="G9" s="253"/>
      <c r="H9" s="17"/>
      <c r="I9" s="103"/>
      <c r="J9" s="258"/>
      <c r="K9" s="253"/>
      <c r="L9" s="253"/>
      <c r="M9" s="253"/>
      <c r="N9" s="262"/>
      <c r="O9" s="253"/>
      <c r="P9" s="253"/>
      <c r="Q9" s="103"/>
    </row>
    <row r="10" spans="2:24" ht="16.5" customHeight="1" x14ac:dyDescent="0.25">
      <c r="B10" s="923"/>
      <c r="C10" s="854"/>
      <c r="D10" s="854"/>
      <c r="E10" s="854"/>
      <c r="F10" s="262"/>
      <c r="G10" s="255"/>
      <c r="H10" s="255"/>
      <c r="I10" s="103"/>
      <c r="J10" s="253"/>
      <c r="K10" s="253"/>
      <c r="L10" s="253"/>
      <c r="M10" s="258"/>
      <c r="N10" s="267"/>
      <c r="O10" s="255"/>
      <c r="P10" s="255"/>
      <c r="Q10" s="263"/>
      <c r="R10" s="47"/>
      <c r="S10" s="53"/>
      <c r="T10" s="53"/>
    </row>
    <row r="11" spans="2:24" ht="15.75" customHeight="1" x14ac:dyDescent="0.25">
      <c r="B11" s="923"/>
      <c r="C11" s="854"/>
      <c r="D11" s="854"/>
      <c r="E11" s="854"/>
      <c r="F11" s="262"/>
      <c r="G11" s="255"/>
      <c r="H11" s="255"/>
      <c r="I11" s="103"/>
      <c r="J11" s="253"/>
      <c r="K11" s="253"/>
      <c r="L11" s="253"/>
      <c r="M11" s="258"/>
      <c r="N11" s="267"/>
      <c r="O11" s="255"/>
      <c r="P11" s="255"/>
      <c r="Q11" s="263"/>
      <c r="R11" s="10"/>
      <c r="S11" s="53"/>
      <c r="T11" s="53"/>
    </row>
    <row r="12" spans="2:24" ht="15.75" customHeight="1" x14ac:dyDescent="0.25">
      <c r="B12" s="923"/>
      <c r="C12" s="854"/>
      <c r="D12" s="854"/>
      <c r="E12" s="854"/>
      <c r="F12" s="262"/>
      <c r="G12" s="255"/>
      <c r="H12" s="255"/>
      <c r="I12" s="103"/>
      <c r="J12" s="253"/>
      <c r="K12" s="253"/>
      <c r="L12" s="253"/>
      <c r="M12" s="258"/>
      <c r="N12" s="267"/>
      <c r="O12" s="255"/>
      <c r="P12" s="255"/>
      <c r="Q12" s="263"/>
      <c r="R12" s="10"/>
      <c r="S12" s="53"/>
      <c r="T12" s="53"/>
    </row>
    <row r="13" spans="2:24" ht="20.25" customHeight="1" x14ac:dyDescent="0.25">
      <c r="B13" s="927"/>
      <c r="C13" s="928"/>
      <c r="D13" s="257"/>
      <c r="E13" s="60"/>
      <c r="F13" s="268"/>
      <c r="G13" s="256"/>
      <c r="H13" s="257"/>
      <c r="I13" s="103"/>
      <c r="J13" s="253"/>
      <c r="K13" s="253"/>
      <c r="L13" s="253"/>
      <c r="M13" s="256"/>
      <c r="N13" s="268"/>
      <c r="O13" s="256"/>
      <c r="P13" s="257"/>
      <c r="Q13" s="264"/>
      <c r="R13" s="10"/>
      <c r="S13" s="51"/>
      <c r="T13" s="51"/>
    </row>
    <row r="14" spans="2:24" ht="23.25" customHeight="1" x14ac:dyDescent="0.25">
      <c r="B14" s="923" t="s">
        <v>457</v>
      </c>
      <c r="C14" s="854"/>
      <c r="D14" s="854"/>
      <c r="E14" s="906"/>
      <c r="F14" s="102"/>
      <c r="G14" s="414"/>
      <c r="H14" s="414"/>
      <c r="I14" s="429"/>
      <c r="J14" s="421" t="s">
        <v>462</v>
      </c>
      <c r="K14" s="422"/>
      <c r="L14" s="422"/>
      <c r="M14" s="429"/>
      <c r="N14" s="262" t="s">
        <v>460</v>
      </c>
      <c r="O14" s="255"/>
      <c r="P14" s="255"/>
      <c r="Q14" s="263"/>
      <c r="R14" s="10"/>
      <c r="S14" s="924"/>
      <c r="T14" s="854"/>
      <c r="U14" s="854"/>
      <c r="V14" s="854"/>
      <c r="W14" s="924"/>
      <c r="X14" s="924"/>
    </row>
    <row r="15" spans="2:24" ht="15.75" customHeight="1" x14ac:dyDescent="0.25">
      <c r="B15" s="923" t="s">
        <v>458</v>
      </c>
      <c r="C15" s="854"/>
      <c r="D15" s="854"/>
      <c r="E15" s="906"/>
      <c r="F15" s="102"/>
      <c r="G15" s="414"/>
      <c r="H15" s="414"/>
      <c r="I15" s="429"/>
      <c r="J15" s="421" t="s">
        <v>230</v>
      </c>
      <c r="K15" s="422"/>
      <c r="L15" s="422"/>
      <c r="M15" s="429"/>
      <c r="N15" s="262" t="s">
        <v>461</v>
      </c>
      <c r="O15" s="255"/>
      <c r="P15" s="255"/>
      <c r="Q15" s="263"/>
      <c r="R15" s="10"/>
      <c r="S15" s="924"/>
      <c r="T15" s="854"/>
      <c r="U15" s="854"/>
      <c r="V15" s="854"/>
      <c r="W15" s="924"/>
      <c r="X15" s="924"/>
    </row>
    <row r="16" spans="2:24" ht="15.75" customHeight="1" x14ac:dyDescent="0.25">
      <c r="B16" s="923" t="s">
        <v>220</v>
      </c>
      <c r="C16" s="854"/>
      <c r="D16" s="854"/>
      <c r="E16" s="906"/>
      <c r="F16" s="102"/>
      <c r="G16" s="414"/>
      <c r="H16" s="414"/>
      <c r="I16" s="429"/>
      <c r="J16" s="421"/>
      <c r="K16" s="415"/>
      <c r="L16" s="415"/>
      <c r="M16" s="416"/>
      <c r="N16" s="262" t="s">
        <v>231</v>
      </c>
      <c r="O16" s="255"/>
      <c r="P16" s="255"/>
      <c r="Q16" s="263"/>
      <c r="R16" s="10"/>
      <c r="S16" s="53"/>
      <c r="T16" s="53"/>
      <c r="U16" s="50"/>
      <c r="V16" s="50"/>
      <c r="W16" s="50"/>
      <c r="X16" s="50"/>
    </row>
    <row r="17" spans="2:24" ht="19.5" customHeight="1" x14ac:dyDescent="0.25">
      <c r="B17" s="925" t="s">
        <v>179</v>
      </c>
      <c r="C17" s="926"/>
      <c r="D17" s="283"/>
      <c r="E17" s="285">
        <f>'стол, тумба'!D19*2+'стол, тумба'!B58*2+элементы!G63</f>
        <v>14024.137499999999</v>
      </c>
      <c r="F17" s="437"/>
      <c r="G17" s="438"/>
      <c r="H17" s="438"/>
      <c r="I17" s="439"/>
      <c r="J17" s="919" t="s">
        <v>179</v>
      </c>
      <c r="K17" s="920"/>
      <c r="L17" s="286"/>
      <c r="M17" s="285">
        <f>'стол, тумба'!D19+элементы!P27+элементы!F36</f>
        <v>4339.5750000000007</v>
      </c>
      <c r="N17" s="262" t="s">
        <v>179</v>
      </c>
      <c r="O17" s="256"/>
      <c r="P17" s="257"/>
      <c r="Q17" s="265">
        <f>'стол, тумба'!D19+элементы!D47+'стол, тумба'!B49</f>
        <v>6850.5750000000007</v>
      </c>
      <c r="R17" s="10"/>
      <c r="S17" s="928"/>
      <c r="T17" s="928"/>
      <c r="U17" s="53"/>
      <c r="V17" s="52"/>
      <c r="W17" s="52"/>
      <c r="X17" s="60"/>
    </row>
    <row r="18" spans="2:24" ht="22.5" customHeight="1" x14ac:dyDescent="0.25">
      <c r="B18" s="923" t="s">
        <v>221</v>
      </c>
      <c r="C18" s="854"/>
      <c r="D18" s="854"/>
      <c r="E18" s="854"/>
      <c r="F18" s="424" t="s">
        <v>227</v>
      </c>
      <c r="G18" s="425"/>
      <c r="H18" s="425"/>
      <c r="I18" s="430"/>
      <c r="J18" s="258" t="s">
        <v>227</v>
      </c>
      <c r="K18" s="258"/>
      <c r="L18" s="422"/>
      <c r="M18" s="429"/>
      <c r="N18" s="279" t="s">
        <v>295</v>
      </c>
      <c r="O18" s="280"/>
      <c r="P18" s="280"/>
      <c r="Q18" s="281"/>
      <c r="R18" s="10"/>
      <c r="S18" s="924"/>
      <c r="T18" s="854"/>
      <c r="U18" s="854"/>
      <c r="V18" s="854"/>
      <c r="W18" s="924"/>
      <c r="X18" s="924"/>
    </row>
    <row r="19" spans="2:24" ht="15.75" customHeight="1" x14ac:dyDescent="0.25">
      <c r="B19" s="923" t="s">
        <v>226</v>
      </c>
      <c r="C19" s="854"/>
      <c r="D19" s="854"/>
      <c r="E19" s="854"/>
      <c r="F19" s="421" t="s">
        <v>459</v>
      </c>
      <c r="G19" s="415"/>
      <c r="H19" s="415"/>
      <c r="I19" s="429"/>
      <c r="J19" s="421" t="s">
        <v>230</v>
      </c>
      <c r="K19" s="258"/>
      <c r="L19" s="422"/>
      <c r="M19" s="429"/>
      <c r="N19" s="262" t="s">
        <v>296</v>
      </c>
      <c r="O19" s="255"/>
      <c r="P19" s="255"/>
      <c r="Q19" s="263"/>
      <c r="R19" s="10"/>
      <c r="S19" s="924"/>
      <c r="T19" s="854"/>
      <c r="U19" s="854"/>
      <c r="V19" s="854"/>
      <c r="W19" s="924"/>
      <c r="X19" s="924"/>
    </row>
    <row r="20" spans="2:24" ht="15.75" customHeight="1" x14ac:dyDescent="0.25">
      <c r="B20" s="923" t="s">
        <v>220</v>
      </c>
      <c r="C20" s="854"/>
      <c r="D20" s="854"/>
      <c r="E20" s="854"/>
      <c r="F20" s="421" t="s">
        <v>187</v>
      </c>
      <c r="G20" s="415"/>
      <c r="H20" s="415"/>
      <c r="I20" s="429"/>
      <c r="J20" s="258"/>
      <c r="K20" s="255"/>
      <c r="L20" s="415"/>
      <c r="M20" s="416"/>
      <c r="N20" s="262" t="s">
        <v>231</v>
      </c>
      <c r="O20" s="255"/>
      <c r="P20" s="255"/>
      <c r="Q20" s="263"/>
      <c r="R20" s="10"/>
      <c r="S20" s="53"/>
      <c r="T20" s="53"/>
      <c r="U20" s="50"/>
      <c r="V20" s="50"/>
      <c r="W20" s="50"/>
      <c r="X20" s="50"/>
    </row>
    <row r="21" spans="2:24" ht="19.5" customHeight="1" x14ac:dyDescent="0.25">
      <c r="B21" s="927" t="s">
        <v>179</v>
      </c>
      <c r="C21" s="928"/>
      <c r="D21" s="257"/>
      <c r="E21" s="60">
        <f>'стол, тумба'!G19*2+'стол, тумба'!B58*2+элементы!J63</f>
        <v>14940.449999999999</v>
      </c>
      <c r="F21" s="925" t="s">
        <v>179</v>
      </c>
      <c r="G21" s="926"/>
      <c r="H21" s="284"/>
      <c r="I21" s="285">
        <f>'стол, тумба'!G19+'стол, тумба'!D19+элементы!L27+элементы!F36</f>
        <v>6474.9375000000009</v>
      </c>
      <c r="J21" s="919" t="s">
        <v>179</v>
      </c>
      <c r="K21" s="920"/>
      <c r="L21" s="422"/>
      <c r="M21" s="265">
        <f>'стол, тумба'!G19+элементы!P27+элементы!F36</f>
        <v>4728.375</v>
      </c>
      <c r="N21" s="287" t="s">
        <v>179</v>
      </c>
      <c r="O21" s="288"/>
      <c r="P21" s="283"/>
      <c r="Q21" s="285">
        <f>'стол, тумба'!G19+'стол, тумба'!B49+элементы!G47</f>
        <v>7440.8624999999993</v>
      </c>
      <c r="R21" s="10"/>
      <c r="S21" s="928"/>
      <c r="T21" s="928"/>
      <c r="U21" s="53"/>
      <c r="V21" s="52"/>
      <c r="W21" s="52"/>
      <c r="X21" s="60"/>
    </row>
    <row r="22" spans="2:24" ht="22.5" customHeight="1" x14ac:dyDescent="0.25">
      <c r="B22" s="945" t="s">
        <v>222</v>
      </c>
      <c r="C22" s="946"/>
      <c r="D22" s="946"/>
      <c r="E22" s="946"/>
      <c r="F22" s="279" t="s">
        <v>228</v>
      </c>
      <c r="G22" s="280"/>
      <c r="H22" s="280"/>
      <c r="I22" s="281"/>
      <c r="J22" s="282" t="s">
        <v>228</v>
      </c>
      <c r="K22" s="282"/>
      <c r="L22" s="427"/>
      <c r="M22" s="430"/>
      <c r="N22" s="279" t="s">
        <v>297</v>
      </c>
      <c r="O22" s="280"/>
      <c r="P22" s="280"/>
      <c r="Q22" s="281"/>
      <c r="R22" s="10"/>
      <c r="S22" s="924"/>
      <c r="T22" s="854"/>
      <c r="U22" s="854"/>
      <c r="V22" s="854"/>
      <c r="W22" s="924"/>
      <c r="X22" s="924"/>
    </row>
    <row r="23" spans="2:24" ht="15.75" customHeight="1" x14ac:dyDescent="0.25">
      <c r="B23" s="923" t="s">
        <v>225</v>
      </c>
      <c r="C23" s="854"/>
      <c r="D23" s="854"/>
      <c r="E23" s="854"/>
      <c r="F23" s="421" t="s">
        <v>459</v>
      </c>
      <c r="G23" s="255"/>
      <c r="H23" s="255"/>
      <c r="I23" s="263"/>
      <c r="J23" s="421" t="s">
        <v>230</v>
      </c>
      <c r="K23" s="258"/>
      <c r="L23" s="422"/>
      <c r="M23" s="429"/>
      <c r="N23" s="262" t="s">
        <v>298</v>
      </c>
      <c r="O23" s="255"/>
      <c r="P23" s="255"/>
      <c r="Q23" s="263"/>
      <c r="R23" s="10"/>
      <c r="S23" s="924"/>
      <c r="T23" s="854"/>
      <c r="U23" s="854"/>
      <c r="V23" s="854"/>
      <c r="W23" s="924"/>
      <c r="X23" s="924"/>
    </row>
    <row r="24" spans="2:24" ht="15.75" customHeight="1" x14ac:dyDescent="0.25">
      <c r="B24" s="923" t="s">
        <v>220</v>
      </c>
      <c r="C24" s="854"/>
      <c r="D24" s="854"/>
      <c r="E24" s="854"/>
      <c r="F24" s="262" t="s">
        <v>187</v>
      </c>
      <c r="G24" s="255"/>
      <c r="H24" s="255"/>
      <c r="I24" s="263"/>
      <c r="J24" s="258"/>
      <c r="K24" s="255"/>
      <c r="L24" s="415"/>
      <c r="M24" s="416"/>
      <c r="N24" s="262" t="s">
        <v>231</v>
      </c>
      <c r="O24" s="255"/>
      <c r="P24" s="255"/>
      <c r="Q24" s="263"/>
      <c r="R24" s="10"/>
      <c r="S24" s="53"/>
      <c r="T24" s="924"/>
      <c r="U24" s="854"/>
      <c r="V24" s="854"/>
      <c r="W24" s="854"/>
      <c r="X24" s="50"/>
    </row>
    <row r="25" spans="2:24" ht="19.5" customHeight="1" x14ac:dyDescent="0.25">
      <c r="B25" s="925" t="s">
        <v>179</v>
      </c>
      <c r="C25" s="926"/>
      <c r="D25" s="283"/>
      <c r="E25" s="284">
        <f>'стол, тумба'!J19*2+'стол, тумба'!B58*2+элементы!M63</f>
        <v>15580.35</v>
      </c>
      <c r="F25" s="925" t="s">
        <v>179</v>
      </c>
      <c r="G25" s="926"/>
      <c r="H25" s="284"/>
      <c r="I25" s="285">
        <f>'стол, тумба'!D19+'стол, тумба'!J19+элементы!L27+элементы!F36</f>
        <v>6716.9250000000002</v>
      </c>
      <c r="J25" s="919" t="s">
        <v>179</v>
      </c>
      <c r="K25" s="920"/>
      <c r="L25" s="286"/>
      <c r="M25" s="285">
        <f>'стол, тумба'!J19+элементы!P27+элементы!F36</f>
        <v>4970.3625000000011</v>
      </c>
      <c r="N25" s="287" t="s">
        <v>179</v>
      </c>
      <c r="O25" s="288"/>
      <c r="P25" s="283"/>
      <c r="Q25" s="285">
        <f>'стол, тумба'!J19+'стол, тумба'!B49+элементы!J47</f>
        <v>7883.3250000000007</v>
      </c>
      <c r="R25" s="10"/>
      <c r="S25" s="928"/>
      <c r="T25" s="928"/>
      <c r="U25" s="53"/>
      <c r="V25" s="52"/>
      <c r="W25" s="60"/>
      <c r="X25" s="60"/>
    </row>
    <row r="26" spans="2:24" ht="22.5" customHeight="1" x14ac:dyDescent="0.25">
      <c r="B26" s="923" t="s">
        <v>223</v>
      </c>
      <c r="C26" s="854"/>
      <c r="D26" s="854"/>
      <c r="E26" s="854"/>
      <c r="F26" s="262" t="s">
        <v>229</v>
      </c>
      <c r="G26" s="255"/>
      <c r="H26" s="255"/>
      <c r="I26" s="263"/>
      <c r="J26" s="258" t="s">
        <v>229</v>
      </c>
      <c r="K26" s="258"/>
      <c r="L26" s="422"/>
      <c r="M26" s="429"/>
      <c r="N26" s="262" t="s">
        <v>299</v>
      </c>
      <c r="O26" s="255"/>
      <c r="P26" s="255"/>
      <c r="Q26" s="263"/>
      <c r="R26" s="10"/>
      <c r="S26" s="924"/>
      <c r="T26" s="854"/>
      <c r="U26" s="854"/>
      <c r="V26" s="854"/>
      <c r="W26" s="924"/>
      <c r="X26" s="924"/>
    </row>
    <row r="27" spans="2:24" ht="15.75" customHeight="1" x14ac:dyDescent="0.25">
      <c r="B27" s="923" t="s">
        <v>224</v>
      </c>
      <c r="C27" s="854"/>
      <c r="D27" s="854"/>
      <c r="E27" s="854"/>
      <c r="F27" s="421" t="s">
        <v>459</v>
      </c>
      <c r="G27" s="255"/>
      <c r="H27" s="255"/>
      <c r="I27" s="263"/>
      <c r="J27" s="421" t="s">
        <v>230</v>
      </c>
      <c r="K27" s="258"/>
      <c r="L27" s="422"/>
      <c r="M27" s="429"/>
      <c r="N27" s="262" t="s">
        <v>300</v>
      </c>
      <c r="O27" s="255"/>
      <c r="P27" s="255"/>
      <c r="Q27" s="263"/>
      <c r="R27" s="10"/>
      <c r="S27" s="924"/>
      <c r="T27" s="854"/>
      <c r="U27" s="854"/>
      <c r="V27" s="854"/>
      <c r="W27" s="924"/>
      <c r="X27" s="924"/>
    </row>
    <row r="28" spans="2:24" ht="15.75" customHeight="1" x14ac:dyDescent="0.25">
      <c r="B28" s="923" t="s">
        <v>220</v>
      </c>
      <c r="C28" s="854"/>
      <c r="D28" s="854"/>
      <c r="E28" s="854"/>
      <c r="F28" s="262" t="s">
        <v>187</v>
      </c>
      <c r="G28" s="255"/>
      <c r="H28" s="255"/>
      <c r="I28" s="263"/>
      <c r="J28" s="258"/>
      <c r="K28" s="255"/>
      <c r="L28" s="415"/>
      <c r="M28" s="416"/>
      <c r="N28" s="262" t="s">
        <v>231</v>
      </c>
      <c r="O28" s="255"/>
      <c r="P28" s="255"/>
      <c r="Q28" s="263"/>
      <c r="R28" s="10"/>
      <c r="S28" s="53"/>
      <c r="T28" s="924"/>
      <c r="U28" s="854"/>
      <c r="V28" s="854"/>
      <c r="W28" s="854"/>
      <c r="X28" s="50"/>
    </row>
    <row r="29" spans="2:24" ht="19.5" customHeight="1" thickBot="1" x14ac:dyDescent="0.35">
      <c r="B29" s="949" t="s">
        <v>179</v>
      </c>
      <c r="C29" s="950"/>
      <c r="D29" s="269"/>
      <c r="E29" s="270">
        <f>'стол, тумба'!M19*2+'стол, тумба'!B58*2+элементы!P63</f>
        <v>16277.962500000001</v>
      </c>
      <c r="F29" s="949" t="s">
        <v>179</v>
      </c>
      <c r="G29" s="950"/>
      <c r="H29" s="270"/>
      <c r="I29" s="271">
        <f>'стол, тумба'!D19+'стол, тумба'!M19+элементы!L27+элементы!F36</f>
        <v>6988.2750000000005</v>
      </c>
      <c r="J29" s="921" t="s">
        <v>179</v>
      </c>
      <c r="K29" s="922"/>
      <c r="L29" s="433"/>
      <c r="M29" s="271">
        <f>'стол, тумба'!M19+элементы!P27+элементы!F36</f>
        <v>5241.7125000000005</v>
      </c>
      <c r="N29" s="278" t="s">
        <v>179</v>
      </c>
      <c r="O29" s="275"/>
      <c r="P29" s="269"/>
      <c r="Q29" s="271">
        <f>'стол, тумба'!M19+'стол, тумба'!B49+элементы!M47</f>
        <v>8351.1</v>
      </c>
      <c r="R29" s="29"/>
      <c r="S29" s="928"/>
      <c r="T29" s="928"/>
      <c r="U29" s="53"/>
      <c r="V29" s="52"/>
      <c r="W29" s="60"/>
      <c r="X29" s="60"/>
    </row>
    <row r="30" spans="2:24" ht="12" customHeight="1" thickTop="1" x14ac:dyDescent="0.25">
      <c r="B30" s="183"/>
      <c r="C30" s="252"/>
      <c r="D30" s="252"/>
      <c r="E30" s="251"/>
      <c r="F30" s="290"/>
      <c r="G30" s="290"/>
      <c r="H30" s="290"/>
      <c r="I30" s="193"/>
      <c r="J30" s="253"/>
      <c r="K30" s="253"/>
      <c r="L30" s="253"/>
      <c r="M30" s="253"/>
      <c r="N30" s="441"/>
      <c r="O30" s="293"/>
      <c r="P30" s="290"/>
      <c r="Q30" s="294"/>
      <c r="T30" s="46"/>
      <c r="U30" s="8"/>
      <c r="V30" s="46"/>
      <c r="W30" s="46"/>
    </row>
    <row r="31" spans="2:24" ht="15.75" customHeight="1" x14ac:dyDescent="0.2">
      <c r="B31" s="102"/>
      <c r="C31" s="253"/>
      <c r="D31" s="253"/>
      <c r="E31" s="253"/>
      <c r="F31" s="414"/>
      <c r="G31" s="414"/>
      <c r="H31" s="414"/>
      <c r="I31" s="103"/>
      <c r="J31" s="253"/>
      <c r="K31" s="253"/>
      <c r="L31" s="253"/>
      <c r="M31" s="253"/>
      <c r="N31" s="442"/>
      <c r="O31" s="414"/>
      <c r="P31" s="414"/>
      <c r="Q31" s="103"/>
    </row>
    <row r="32" spans="2:24" ht="15.75" customHeight="1" x14ac:dyDescent="0.2">
      <c r="B32" s="102"/>
      <c r="C32" s="253"/>
      <c r="D32" s="253"/>
      <c r="E32" s="253"/>
      <c r="F32" s="414"/>
      <c r="G32" s="414"/>
      <c r="H32" s="414"/>
      <c r="I32" s="103"/>
      <c r="J32" s="253"/>
      <c r="K32" s="253"/>
      <c r="L32" s="253"/>
      <c r="M32" s="253"/>
      <c r="N32" s="442"/>
      <c r="O32" s="414"/>
      <c r="P32" s="414"/>
      <c r="Q32" s="103"/>
    </row>
    <row r="33" spans="2:24" ht="129.75" customHeight="1" x14ac:dyDescent="0.2">
      <c r="B33" s="266"/>
      <c r="C33" s="69"/>
      <c r="D33" s="69"/>
      <c r="E33" s="70"/>
      <c r="F33" s="69"/>
      <c r="G33" s="70"/>
      <c r="H33" s="70"/>
      <c r="I33" s="291"/>
      <c r="J33" s="69"/>
      <c r="K33" s="70"/>
      <c r="L33" s="70"/>
      <c r="M33" s="70"/>
      <c r="N33" s="69"/>
      <c r="O33" s="70"/>
      <c r="P33" s="70"/>
      <c r="Q33" s="103"/>
    </row>
    <row r="34" spans="2:24" ht="15.75" customHeight="1" x14ac:dyDescent="0.25">
      <c r="B34" s="923" t="s">
        <v>463</v>
      </c>
      <c r="C34" s="854"/>
      <c r="D34" s="854"/>
      <c r="E34" s="854"/>
      <c r="F34" s="422"/>
      <c r="G34" s="415"/>
      <c r="H34" s="415"/>
      <c r="I34" s="429"/>
      <c r="J34" s="421" t="s">
        <v>227</v>
      </c>
      <c r="K34" s="415"/>
      <c r="L34" s="422"/>
      <c r="M34" s="422"/>
      <c r="N34" s="422"/>
      <c r="O34" s="415"/>
      <c r="P34" s="415"/>
      <c r="Q34" s="416"/>
      <c r="S34" s="924"/>
      <c r="T34" s="854"/>
      <c r="U34" s="854"/>
      <c r="V34" s="854"/>
      <c r="W34" s="924"/>
      <c r="X34" s="924"/>
    </row>
    <row r="35" spans="2:24" ht="15.75" customHeight="1" x14ac:dyDescent="0.25">
      <c r="B35" s="923" t="s">
        <v>261</v>
      </c>
      <c r="C35" s="854"/>
      <c r="D35" s="854"/>
      <c r="E35" s="854"/>
      <c r="F35" s="422"/>
      <c r="G35" s="415"/>
      <c r="H35" s="415"/>
      <c r="I35" s="429"/>
      <c r="J35" s="421" t="s">
        <v>459</v>
      </c>
      <c r="K35" s="415"/>
      <c r="L35" s="422"/>
      <c r="M35" s="422"/>
      <c r="N35" s="422"/>
      <c r="O35" s="415"/>
      <c r="P35" s="415"/>
      <c r="Q35" s="416"/>
      <c r="S35" s="924"/>
      <c r="T35" s="854"/>
      <c r="U35" s="854"/>
      <c r="V35" s="854"/>
      <c r="W35" s="924"/>
      <c r="X35" s="924"/>
    </row>
    <row r="36" spans="2:24" ht="15.75" customHeight="1" x14ac:dyDescent="0.25">
      <c r="B36" s="262"/>
      <c r="C36" s="255"/>
      <c r="D36" s="255"/>
      <c r="E36" s="255"/>
      <c r="F36" s="422"/>
      <c r="G36" s="415"/>
      <c r="H36" s="415"/>
      <c r="I36" s="429"/>
      <c r="J36" s="421" t="s">
        <v>237</v>
      </c>
      <c r="K36" s="415"/>
      <c r="L36" s="422"/>
      <c r="M36" s="422"/>
      <c r="N36" s="422"/>
      <c r="O36" s="415"/>
      <c r="P36" s="415"/>
      <c r="Q36" s="416"/>
      <c r="S36" s="924"/>
      <c r="T36" s="854"/>
      <c r="U36" s="854"/>
      <c r="V36" s="854"/>
      <c r="W36" s="924"/>
      <c r="X36" s="924"/>
    </row>
    <row r="37" spans="2:24" ht="19.5" customHeight="1" x14ac:dyDescent="0.25">
      <c r="B37" s="925" t="s">
        <v>179</v>
      </c>
      <c r="C37" s="926"/>
      <c r="D37" s="283"/>
      <c r="E37" s="284"/>
      <c r="F37" s="926"/>
      <c r="G37" s="926"/>
      <c r="H37" s="284"/>
      <c r="I37" s="285">
        <f>'стол, тумба'!D19*2+элементы!D19+элементы!F36</f>
        <v>6270.4125000000013</v>
      </c>
      <c r="J37" s="919" t="s">
        <v>179</v>
      </c>
      <c r="K37" s="920"/>
      <c r="L37" s="286"/>
      <c r="M37" s="440"/>
      <c r="N37" s="286"/>
      <c r="O37" s="417"/>
      <c r="P37" s="283"/>
      <c r="Q37" s="285">
        <f>'стол, тумба'!G19+'стол, тумба'!D19+элементы!D19+элементы!F36</f>
        <v>6659.2125000000015</v>
      </c>
      <c r="S37" s="928"/>
      <c r="T37" s="928"/>
      <c r="U37" s="53"/>
      <c r="V37" s="52"/>
      <c r="W37" s="60"/>
      <c r="X37" s="60"/>
    </row>
    <row r="38" spans="2:24" ht="22.5" customHeight="1" x14ac:dyDescent="0.25">
      <c r="B38" s="923" t="s">
        <v>221</v>
      </c>
      <c r="C38" s="854"/>
      <c r="D38" s="854"/>
      <c r="E38" s="854"/>
      <c r="F38" s="422"/>
      <c r="G38" s="415"/>
      <c r="H38" s="415"/>
      <c r="I38" s="416"/>
      <c r="J38" s="421" t="s">
        <v>233</v>
      </c>
      <c r="K38" s="415"/>
      <c r="L38" s="422"/>
      <c r="M38" s="422"/>
      <c r="N38" s="422"/>
      <c r="O38" s="415"/>
      <c r="P38" s="415"/>
      <c r="Q38" s="416"/>
      <c r="S38" s="924"/>
      <c r="T38" s="854"/>
      <c r="U38" s="854"/>
      <c r="V38" s="854"/>
      <c r="W38" s="924"/>
      <c r="X38" s="924"/>
    </row>
    <row r="39" spans="2:24" ht="15.75" customHeight="1" x14ac:dyDescent="0.25">
      <c r="B39" s="923" t="s">
        <v>261</v>
      </c>
      <c r="C39" s="854"/>
      <c r="D39" s="854"/>
      <c r="E39" s="854"/>
      <c r="F39" s="422"/>
      <c r="G39" s="415"/>
      <c r="H39" s="415"/>
      <c r="I39" s="416"/>
      <c r="J39" s="421" t="s">
        <v>234</v>
      </c>
      <c r="K39" s="415"/>
      <c r="L39" s="422"/>
      <c r="M39" s="422"/>
      <c r="N39" s="422"/>
      <c r="O39" s="415"/>
      <c r="P39" s="415"/>
      <c r="Q39" s="416"/>
      <c r="S39" s="924"/>
      <c r="T39" s="854"/>
      <c r="U39" s="854"/>
      <c r="V39" s="854"/>
      <c r="W39" s="924"/>
      <c r="X39" s="924"/>
    </row>
    <row r="40" spans="2:24" ht="15.75" customHeight="1" x14ac:dyDescent="0.25">
      <c r="B40" s="262"/>
      <c r="C40" s="255"/>
      <c r="D40" s="255"/>
      <c r="E40" s="255"/>
      <c r="F40" s="422"/>
      <c r="G40" s="415"/>
      <c r="H40" s="415"/>
      <c r="I40" s="416"/>
      <c r="J40" s="421" t="s">
        <v>237</v>
      </c>
      <c r="K40" s="415"/>
      <c r="L40" s="422"/>
      <c r="M40" s="422"/>
      <c r="N40" s="422"/>
      <c r="O40" s="415"/>
      <c r="P40" s="415"/>
      <c r="Q40" s="416"/>
      <c r="S40" s="924"/>
      <c r="T40" s="854"/>
      <c r="U40" s="854"/>
      <c r="V40" s="854"/>
      <c r="W40" s="924"/>
      <c r="X40" s="924"/>
    </row>
    <row r="41" spans="2:24" ht="19.5" customHeight="1" x14ac:dyDescent="0.25">
      <c r="B41" s="927" t="s">
        <v>179</v>
      </c>
      <c r="C41" s="928"/>
      <c r="D41" s="257"/>
      <c r="E41" s="60"/>
      <c r="F41" s="928"/>
      <c r="G41" s="928"/>
      <c r="H41" s="60"/>
      <c r="I41" s="265">
        <f>'стол, тумба'!G19*2+элементы!D19+элементы!F36</f>
        <v>7048.0125000000007</v>
      </c>
      <c r="J41" s="919" t="s">
        <v>179</v>
      </c>
      <c r="K41" s="920"/>
      <c r="L41" s="422"/>
      <c r="M41" s="292"/>
      <c r="N41" s="422"/>
      <c r="O41" s="420"/>
      <c r="P41" s="423"/>
      <c r="Q41" s="265">
        <f>'стол, тумба'!G19*2+элементы!D19+элементы!F36</f>
        <v>7048.0125000000007</v>
      </c>
      <c r="S41" s="928"/>
      <c r="T41" s="928"/>
      <c r="U41" s="53"/>
      <c r="V41" s="52"/>
      <c r="W41" s="60"/>
      <c r="X41" s="60"/>
    </row>
    <row r="42" spans="2:24" ht="22.5" customHeight="1" x14ac:dyDescent="0.25">
      <c r="B42" s="945" t="s">
        <v>222</v>
      </c>
      <c r="C42" s="946"/>
      <c r="D42" s="946"/>
      <c r="E42" s="946"/>
      <c r="F42" s="427"/>
      <c r="G42" s="425"/>
      <c r="H42" s="425"/>
      <c r="I42" s="426"/>
      <c r="J42" s="424" t="s">
        <v>227</v>
      </c>
      <c r="K42" s="425"/>
      <c r="L42" s="427"/>
      <c r="M42" s="427"/>
      <c r="N42" s="427"/>
      <c r="O42" s="425"/>
      <c r="P42" s="425"/>
      <c r="Q42" s="426"/>
      <c r="S42" s="924"/>
      <c r="T42" s="854"/>
      <c r="U42" s="854"/>
      <c r="V42" s="854"/>
      <c r="W42" s="924"/>
      <c r="X42" s="924"/>
    </row>
    <row r="43" spans="2:24" ht="15.75" customHeight="1" x14ac:dyDescent="0.25">
      <c r="B43" s="923" t="s">
        <v>261</v>
      </c>
      <c r="C43" s="854"/>
      <c r="D43" s="854"/>
      <c r="E43" s="854"/>
      <c r="F43" s="422"/>
      <c r="G43" s="415"/>
      <c r="H43" s="415"/>
      <c r="I43" s="416"/>
      <c r="J43" s="421" t="s">
        <v>235</v>
      </c>
      <c r="K43" s="415"/>
      <c r="L43" s="422"/>
      <c r="M43" s="422"/>
      <c r="N43" s="422"/>
      <c r="O43" s="415"/>
      <c r="P43" s="415"/>
      <c r="Q43" s="416"/>
      <c r="S43" s="924"/>
      <c r="T43" s="854"/>
      <c r="U43" s="854"/>
      <c r="V43" s="854"/>
      <c r="W43" s="924"/>
      <c r="X43" s="924"/>
    </row>
    <row r="44" spans="2:24" ht="15.75" customHeight="1" x14ac:dyDescent="0.25">
      <c r="B44" s="262"/>
      <c r="C44" s="255"/>
      <c r="D44" s="255"/>
      <c r="E44" s="255"/>
      <c r="F44" s="422"/>
      <c r="G44" s="415"/>
      <c r="H44" s="415"/>
      <c r="I44" s="416"/>
      <c r="J44" s="421" t="s">
        <v>237</v>
      </c>
      <c r="K44" s="415"/>
      <c r="L44" s="422"/>
      <c r="M44" s="422"/>
      <c r="N44" s="422"/>
      <c r="O44" s="415"/>
      <c r="P44" s="415"/>
      <c r="Q44" s="416"/>
      <c r="S44" s="924"/>
      <c r="T44" s="854"/>
      <c r="U44" s="854"/>
      <c r="V44" s="854"/>
      <c r="W44" s="924"/>
      <c r="X44" s="924"/>
    </row>
    <row r="45" spans="2:24" ht="19.5" customHeight="1" x14ac:dyDescent="0.25">
      <c r="B45" s="925" t="s">
        <v>179</v>
      </c>
      <c r="C45" s="926"/>
      <c r="D45" s="283"/>
      <c r="E45" s="284"/>
      <c r="F45" s="926"/>
      <c r="G45" s="926"/>
      <c r="H45" s="284"/>
      <c r="I45" s="285">
        <f>'стол, тумба'!J19*2+элементы!D19+элементы!F36</f>
        <v>7531.9875000000011</v>
      </c>
      <c r="J45" s="919" t="s">
        <v>179</v>
      </c>
      <c r="K45" s="920"/>
      <c r="L45" s="286"/>
      <c r="M45" s="440"/>
      <c r="N45" s="286"/>
      <c r="O45" s="417"/>
      <c r="P45" s="283"/>
      <c r="Q45" s="285">
        <f>'стол, тумба'!G19+'стол, тумба'!J19+элементы!D19+элементы!F36</f>
        <v>7290.0000000000009</v>
      </c>
      <c r="S45" s="928"/>
      <c r="T45" s="928"/>
      <c r="U45" s="53"/>
      <c r="V45" s="52"/>
      <c r="W45" s="60"/>
      <c r="X45" s="60"/>
    </row>
    <row r="46" spans="2:24" ht="22.5" customHeight="1" x14ac:dyDescent="0.25">
      <c r="B46" s="923" t="s">
        <v>223</v>
      </c>
      <c r="C46" s="854"/>
      <c r="D46" s="854"/>
      <c r="E46" s="854"/>
      <c r="F46" s="422"/>
      <c r="G46" s="415"/>
      <c r="H46" s="415"/>
      <c r="I46" s="416"/>
      <c r="J46" s="421" t="s">
        <v>227</v>
      </c>
      <c r="K46" s="415"/>
      <c r="L46" s="422"/>
      <c r="M46" s="422"/>
      <c r="N46" s="422"/>
      <c r="O46" s="415"/>
      <c r="P46" s="415"/>
      <c r="Q46" s="416"/>
      <c r="S46" s="924"/>
      <c r="T46" s="854"/>
      <c r="U46" s="854"/>
      <c r="V46" s="854"/>
      <c r="W46" s="924"/>
      <c r="X46" s="924"/>
    </row>
    <row r="47" spans="2:24" ht="15.75" customHeight="1" x14ac:dyDescent="0.25">
      <c r="B47" s="923" t="s">
        <v>261</v>
      </c>
      <c r="C47" s="854"/>
      <c r="D47" s="854"/>
      <c r="E47" s="854"/>
      <c r="F47" s="422"/>
      <c r="G47" s="415"/>
      <c r="H47" s="415"/>
      <c r="I47" s="416"/>
      <c r="J47" s="421" t="s">
        <v>236</v>
      </c>
      <c r="K47" s="415"/>
      <c r="L47" s="422"/>
      <c r="M47" s="422"/>
      <c r="N47" s="422"/>
      <c r="O47" s="415"/>
      <c r="P47" s="415"/>
      <c r="Q47" s="416"/>
      <c r="S47" s="924"/>
      <c r="T47" s="854"/>
      <c r="U47" s="854"/>
      <c r="V47" s="854"/>
      <c r="W47" s="924"/>
      <c r="X47" s="924"/>
    </row>
    <row r="48" spans="2:24" ht="15.75" customHeight="1" x14ac:dyDescent="0.25">
      <c r="B48" s="262"/>
      <c r="C48" s="255"/>
      <c r="D48" s="255"/>
      <c r="E48" s="255"/>
      <c r="F48" s="422"/>
      <c r="G48" s="415"/>
      <c r="H48" s="415"/>
      <c r="I48" s="416"/>
      <c r="J48" s="421" t="s">
        <v>237</v>
      </c>
      <c r="K48" s="415"/>
      <c r="L48" s="422"/>
      <c r="M48" s="422"/>
      <c r="N48" s="422"/>
      <c r="O48" s="415"/>
      <c r="P48" s="415"/>
      <c r="Q48" s="416"/>
      <c r="S48" s="924"/>
      <c r="T48" s="854"/>
      <c r="U48" s="854"/>
      <c r="V48" s="854"/>
      <c r="W48" s="924"/>
      <c r="X48" s="924"/>
    </row>
    <row r="49" spans="2:24" ht="19.5" customHeight="1" thickBot="1" x14ac:dyDescent="0.3">
      <c r="B49" s="927" t="s">
        <v>179</v>
      </c>
      <c r="C49" s="928"/>
      <c r="D49" s="257"/>
      <c r="E49" s="60"/>
      <c r="F49" s="950"/>
      <c r="G49" s="950"/>
      <c r="H49" s="270"/>
      <c r="I49" s="271">
        <f>'стол, тумба'!M19*2+элементы!D19+элементы!F36</f>
        <v>8074.6875000000009</v>
      </c>
      <c r="J49" s="921" t="s">
        <v>179</v>
      </c>
      <c r="K49" s="922"/>
      <c r="L49" s="433"/>
      <c r="M49" s="314"/>
      <c r="N49" s="433"/>
      <c r="O49" s="428"/>
      <c r="P49" s="269"/>
      <c r="Q49" s="271">
        <f>'стол, тумба'!G19+'стол, тумба'!M19+элементы!D19+элементы!F36</f>
        <v>7561.35</v>
      </c>
      <c r="S49" s="928"/>
      <c r="T49" s="928"/>
      <c r="U49" s="53"/>
      <c r="V49" s="52"/>
      <c r="W49" s="60"/>
      <c r="X49" s="60"/>
    </row>
    <row r="50" spans="2:24" ht="31.5" customHeight="1" thickTop="1" x14ac:dyDescent="0.2">
      <c r="B50" s="935" t="s">
        <v>178</v>
      </c>
      <c r="C50" s="936"/>
      <c r="D50" s="936"/>
      <c r="E50" s="936"/>
      <c r="F50" s="936"/>
      <c r="G50" s="936"/>
      <c r="H50" s="936"/>
      <c r="I50" s="936"/>
      <c r="J50" s="936"/>
      <c r="K50" s="936"/>
      <c r="L50" s="936"/>
      <c r="M50" s="936"/>
      <c r="N50" s="936"/>
      <c r="O50" s="936"/>
      <c r="P50" s="936"/>
      <c r="Q50" s="937"/>
    </row>
    <row r="51" spans="2:24" ht="12" customHeight="1" x14ac:dyDescent="0.25">
      <c r="B51" s="102"/>
      <c r="C51" s="253"/>
      <c r="D51" s="253"/>
      <c r="E51" s="253"/>
      <c r="F51" s="938"/>
      <c r="G51" s="939"/>
      <c r="H51" s="939"/>
      <c r="I51" s="223"/>
      <c r="J51" s="252"/>
      <c r="K51" s="820"/>
      <c r="L51" s="821"/>
      <c r="M51" s="821"/>
      <c r="N51" s="300"/>
      <c r="O51" s="127"/>
      <c r="P51" s="127"/>
      <c r="Q51" s="223"/>
      <c r="R51" s="46"/>
      <c r="S51" s="46"/>
      <c r="T51" s="820"/>
      <c r="U51" s="821"/>
      <c r="V51" s="821"/>
    </row>
    <row r="52" spans="2:24" ht="15.75" customHeight="1" x14ac:dyDescent="0.2">
      <c r="B52" s="102"/>
      <c r="C52" s="253"/>
      <c r="D52" s="253"/>
      <c r="E52" s="253"/>
      <c r="F52" s="102"/>
      <c r="G52" s="253"/>
      <c r="H52" s="253"/>
      <c r="I52" s="250"/>
      <c r="J52" s="4"/>
      <c r="K52" s="253"/>
      <c r="L52" s="5"/>
      <c r="M52" s="4"/>
      <c r="N52" s="102"/>
      <c r="O52" s="253"/>
      <c r="P52" s="253"/>
      <c r="Q52" s="103"/>
    </row>
    <row r="53" spans="2:24" ht="15.75" customHeight="1" x14ac:dyDescent="0.2">
      <c r="B53" s="102"/>
      <c r="C53" s="253"/>
      <c r="D53" s="253"/>
      <c r="E53" s="253"/>
      <c r="F53" s="102"/>
      <c r="G53" s="253"/>
      <c r="H53" s="253"/>
      <c r="I53" s="103"/>
      <c r="J53" s="4"/>
      <c r="K53" s="253"/>
      <c r="L53" s="5"/>
      <c r="M53" s="4"/>
      <c r="N53" s="102"/>
      <c r="O53" s="253"/>
      <c r="P53" s="253"/>
      <c r="Q53" s="103"/>
    </row>
    <row r="54" spans="2:24" ht="94.5" customHeight="1" x14ac:dyDescent="0.25">
      <c r="B54" s="940"/>
      <c r="C54" s="941"/>
      <c r="D54" s="941"/>
      <c r="E54" s="292"/>
      <c r="F54" s="102"/>
      <c r="G54" s="253"/>
      <c r="H54" s="253"/>
      <c r="I54" s="103"/>
      <c r="J54" s="17"/>
      <c r="K54" s="253"/>
      <c r="L54" s="12"/>
      <c r="M54" s="17"/>
      <c r="N54" s="102"/>
      <c r="O54" s="253"/>
      <c r="P54" s="253"/>
      <c r="Q54" s="103"/>
    </row>
    <row r="55" spans="2:24" ht="39.75" customHeight="1" x14ac:dyDescent="0.25">
      <c r="B55" s="942"/>
      <c r="C55" s="943"/>
      <c r="D55" s="943"/>
      <c r="E55" s="298"/>
      <c r="F55" s="923" t="s">
        <v>180</v>
      </c>
      <c r="G55" s="854"/>
      <c r="H55" s="854"/>
      <c r="I55" s="906"/>
      <c r="J55" s="924" t="s">
        <v>180</v>
      </c>
      <c r="K55" s="854"/>
      <c r="L55" s="854"/>
      <c r="M55" s="854"/>
      <c r="N55" s="923" t="s">
        <v>180</v>
      </c>
      <c r="O55" s="854"/>
      <c r="P55" s="854"/>
      <c r="Q55" s="906"/>
      <c r="R55" s="47"/>
      <c r="S55" s="47"/>
      <c r="T55" s="944"/>
      <c r="U55" s="944"/>
      <c r="V55" s="944"/>
    </row>
    <row r="56" spans="2:24" ht="15.75" customHeight="1" x14ac:dyDescent="0.25">
      <c r="B56" s="923"/>
      <c r="C56" s="854"/>
      <c r="D56" s="854"/>
      <c r="E56" s="854"/>
      <c r="F56" s="923" t="s">
        <v>181</v>
      </c>
      <c r="G56" s="854"/>
      <c r="H56" s="854"/>
      <c r="I56" s="906"/>
      <c r="J56" s="924" t="s">
        <v>182</v>
      </c>
      <c r="K56" s="854"/>
      <c r="L56" s="854"/>
      <c r="M56" s="854"/>
      <c r="N56" s="923" t="s">
        <v>181</v>
      </c>
      <c r="O56" s="854"/>
      <c r="P56" s="854"/>
      <c r="Q56" s="906"/>
      <c r="R56" s="10"/>
      <c r="S56" s="10"/>
      <c r="T56" s="748"/>
      <c r="U56" s="748"/>
      <c r="V56" s="748"/>
    </row>
    <row r="57" spans="2:24" ht="15.75" customHeight="1" x14ac:dyDescent="0.25">
      <c r="B57" s="267"/>
      <c r="C57" s="255"/>
      <c r="D57" s="255"/>
      <c r="E57" s="255"/>
      <c r="F57" s="267"/>
      <c r="G57" s="255"/>
      <c r="H57" s="255"/>
      <c r="I57" s="263"/>
      <c r="J57" s="255"/>
      <c r="K57" s="255"/>
      <c r="L57" s="255"/>
      <c r="M57" s="255"/>
      <c r="N57" s="923" t="s">
        <v>183</v>
      </c>
      <c r="O57" s="854"/>
      <c r="P57" s="854"/>
      <c r="Q57" s="906"/>
      <c r="R57" s="10"/>
      <c r="S57" s="10"/>
      <c r="T57" s="10"/>
      <c r="U57" s="10"/>
      <c r="V57" s="10"/>
    </row>
    <row r="58" spans="2:24" ht="20.25" customHeight="1" x14ac:dyDescent="0.25">
      <c r="B58" s="927"/>
      <c r="C58" s="928"/>
      <c r="D58" s="929"/>
      <c r="E58" s="930"/>
      <c r="F58" s="927" t="s">
        <v>179</v>
      </c>
      <c r="G58" s="928"/>
      <c r="H58" s="257"/>
      <c r="I58" s="265">
        <f>E62+'стол, тумба'!E58</f>
        <v>8111.1374999999998</v>
      </c>
      <c r="J58" s="928" t="s">
        <v>179</v>
      </c>
      <c r="K58" s="928"/>
      <c r="L58" s="257"/>
      <c r="M58" s="60">
        <f>E62+'стол, тумба'!M58</f>
        <v>8264.0249999999996</v>
      </c>
      <c r="N58" s="927" t="s">
        <v>179</v>
      </c>
      <c r="O58" s="928"/>
      <c r="P58" s="257"/>
      <c r="Q58" s="265">
        <f>E62+'стол, тумба'!B58+'стол, тумба'!E58</f>
        <v>12430.4625</v>
      </c>
      <c r="R58" s="10"/>
      <c r="S58" s="10"/>
      <c r="T58" s="10"/>
      <c r="U58" s="10"/>
      <c r="V58" s="10"/>
    </row>
    <row r="59" spans="2:24" ht="23.25" customHeight="1" x14ac:dyDescent="0.25">
      <c r="B59" s="923"/>
      <c r="C59" s="854"/>
      <c r="D59" s="854"/>
      <c r="E59" s="854"/>
      <c r="F59" s="945" t="s">
        <v>186</v>
      </c>
      <c r="G59" s="946"/>
      <c r="H59" s="946"/>
      <c r="I59" s="947"/>
      <c r="J59" s="948" t="s">
        <v>186</v>
      </c>
      <c r="K59" s="946"/>
      <c r="L59" s="946"/>
      <c r="M59" s="946"/>
      <c r="N59" s="945" t="s">
        <v>186</v>
      </c>
      <c r="O59" s="946"/>
      <c r="P59" s="946"/>
      <c r="Q59" s="947"/>
      <c r="R59" s="10"/>
      <c r="S59" s="10"/>
      <c r="T59" s="10"/>
      <c r="U59" s="10"/>
      <c r="V59" s="10"/>
    </row>
    <row r="60" spans="2:24" ht="15.75" customHeight="1" x14ac:dyDescent="0.25">
      <c r="B60" s="923"/>
      <c r="C60" s="854"/>
      <c r="D60" s="854"/>
      <c r="E60" s="854"/>
      <c r="F60" s="923" t="s">
        <v>181</v>
      </c>
      <c r="G60" s="854"/>
      <c r="H60" s="854"/>
      <c r="I60" s="906"/>
      <c r="J60" s="924" t="s">
        <v>182</v>
      </c>
      <c r="K60" s="854"/>
      <c r="L60" s="854"/>
      <c r="M60" s="854"/>
      <c r="N60" s="923" t="s">
        <v>181</v>
      </c>
      <c r="O60" s="854"/>
      <c r="P60" s="854"/>
      <c r="Q60" s="906"/>
      <c r="R60" s="10"/>
      <c r="S60" s="10"/>
      <c r="T60" s="10"/>
      <c r="U60" s="10"/>
      <c r="V60" s="10"/>
    </row>
    <row r="61" spans="2:24" ht="15.75" customHeight="1" x14ac:dyDescent="0.25">
      <c r="B61" s="940" t="s">
        <v>184</v>
      </c>
      <c r="C61" s="941"/>
      <c r="D61" s="941"/>
      <c r="E61" s="292">
        <f>'стол, тумба'!D27</f>
        <v>4094.55</v>
      </c>
      <c r="F61" s="267"/>
      <c r="G61" s="255"/>
      <c r="H61" s="255"/>
      <c r="I61" s="263"/>
      <c r="J61" s="255"/>
      <c r="K61" s="255"/>
      <c r="L61" s="255"/>
      <c r="M61" s="255"/>
      <c r="N61" s="923" t="s">
        <v>183</v>
      </c>
      <c r="O61" s="854"/>
      <c r="P61" s="854"/>
      <c r="Q61" s="906"/>
      <c r="R61" s="10"/>
      <c r="S61" s="10"/>
      <c r="T61" s="10"/>
      <c r="U61" s="10"/>
      <c r="V61" s="10"/>
    </row>
    <row r="62" spans="2:24" ht="19.5" customHeight="1" thickBot="1" x14ac:dyDescent="0.35">
      <c r="B62" s="942" t="s">
        <v>185</v>
      </c>
      <c r="C62" s="943"/>
      <c r="D62" s="943"/>
      <c r="E62" s="299">
        <f>'стол, тумба'!G27</f>
        <v>3791.8125</v>
      </c>
      <c r="F62" s="949" t="s">
        <v>179</v>
      </c>
      <c r="G62" s="950"/>
      <c r="H62" s="269"/>
      <c r="I62" s="271">
        <f>E61+'стол, тумба'!E58</f>
        <v>8413.875</v>
      </c>
      <c r="J62" s="950" t="s">
        <v>179</v>
      </c>
      <c r="K62" s="950"/>
      <c r="L62" s="269"/>
      <c r="M62" s="270">
        <f>E61+'стол, тумба'!M58</f>
        <v>8566.7625000000007</v>
      </c>
      <c r="N62" s="949" t="s">
        <v>179</v>
      </c>
      <c r="O62" s="950"/>
      <c r="P62" s="269"/>
      <c r="Q62" s="271">
        <f>E61+'стол, тумба'!B58+'стол, тумба'!E58</f>
        <v>12733.2</v>
      </c>
      <c r="R62" s="29"/>
      <c r="S62" s="29"/>
      <c r="U62" s="29"/>
      <c r="V62" s="29"/>
    </row>
    <row r="63" spans="2:24" ht="12" customHeight="1" thickTop="1" x14ac:dyDescent="0.25">
      <c r="B63" s="297"/>
      <c r="C63" s="290"/>
      <c r="D63" s="290"/>
      <c r="E63" s="293"/>
      <c r="F63" s="297"/>
      <c r="G63" s="290"/>
      <c r="H63" s="290"/>
      <c r="I63" s="301"/>
      <c r="J63" s="290"/>
      <c r="K63" s="290"/>
      <c r="L63" s="293"/>
      <c r="M63" s="290"/>
      <c r="N63" s="289"/>
      <c r="O63" s="293"/>
      <c r="P63" s="290"/>
      <c r="Q63" s="294"/>
    </row>
    <row r="64" spans="2:24" ht="15.75" customHeight="1" x14ac:dyDescent="0.2">
      <c r="B64" s="102"/>
      <c r="C64" s="253"/>
      <c r="D64" s="253"/>
      <c r="E64" s="253"/>
      <c r="F64" s="102"/>
      <c r="G64" s="253"/>
      <c r="H64" s="253"/>
      <c r="I64" s="103"/>
      <c r="J64" s="253"/>
      <c r="K64" s="253"/>
      <c r="L64" s="253"/>
      <c r="M64" s="253"/>
      <c r="N64" s="102"/>
      <c r="O64" s="253"/>
      <c r="P64" s="253"/>
      <c r="Q64" s="103"/>
    </row>
    <row r="65" spans="2:25" ht="15.75" customHeight="1" x14ac:dyDescent="0.2">
      <c r="B65" s="102"/>
      <c r="C65" s="253"/>
      <c r="D65" s="253"/>
      <c r="E65" s="253"/>
      <c r="F65" s="102"/>
      <c r="G65" s="253"/>
      <c r="H65" s="253"/>
      <c r="I65" s="103"/>
      <c r="J65" s="253"/>
      <c r="K65" s="253"/>
      <c r="L65" s="253"/>
      <c r="M65" s="253"/>
      <c r="N65" s="102"/>
      <c r="O65" s="253"/>
      <c r="P65" s="253"/>
      <c r="Q65" s="103"/>
    </row>
    <row r="66" spans="2:25" ht="75.75" customHeight="1" x14ac:dyDescent="0.2">
      <c r="B66" s="102"/>
      <c r="C66" s="253"/>
      <c r="D66" s="253"/>
      <c r="E66" s="253"/>
      <c r="F66" s="102"/>
      <c r="G66" s="253"/>
      <c r="H66" s="253"/>
      <c r="I66" s="103"/>
      <c r="J66" s="253"/>
      <c r="K66" s="253"/>
      <c r="L66" s="253"/>
      <c r="M66" s="253"/>
      <c r="N66" s="102"/>
      <c r="O66" s="253"/>
      <c r="P66" s="253"/>
      <c r="Q66" s="103"/>
    </row>
    <row r="67" spans="2:25" ht="61.5" customHeight="1" x14ac:dyDescent="0.25">
      <c r="B67" s="923"/>
      <c r="C67" s="854"/>
      <c r="D67" s="854"/>
      <c r="E67" s="854"/>
      <c r="F67" s="923" t="s">
        <v>180</v>
      </c>
      <c r="G67" s="854"/>
      <c r="H67" s="854"/>
      <c r="I67" s="906"/>
      <c r="J67" s="924" t="s">
        <v>180</v>
      </c>
      <c r="K67" s="854"/>
      <c r="L67" s="854"/>
      <c r="M67" s="854"/>
      <c r="N67" s="923" t="s">
        <v>180</v>
      </c>
      <c r="O67" s="854"/>
      <c r="P67" s="854"/>
      <c r="Q67" s="906"/>
    </row>
    <row r="68" spans="2:25" ht="15.75" customHeight="1" x14ac:dyDescent="0.25">
      <c r="B68" s="923"/>
      <c r="C68" s="854"/>
      <c r="D68" s="854"/>
      <c r="E68" s="854"/>
      <c r="F68" s="923" t="s">
        <v>181</v>
      </c>
      <c r="G68" s="854"/>
      <c r="H68" s="854"/>
      <c r="I68" s="906"/>
      <c r="J68" s="924" t="s">
        <v>181</v>
      </c>
      <c r="K68" s="854"/>
      <c r="L68" s="854"/>
      <c r="M68" s="854"/>
      <c r="N68" s="923" t="s">
        <v>181</v>
      </c>
      <c r="O68" s="854"/>
      <c r="P68" s="854"/>
      <c r="Q68" s="906"/>
    </row>
    <row r="69" spans="2:25" ht="15.75" customHeight="1" x14ac:dyDescent="0.25">
      <c r="B69" s="923"/>
      <c r="C69" s="854"/>
      <c r="D69" s="854"/>
      <c r="E69" s="854"/>
      <c r="F69" s="923" t="s">
        <v>187</v>
      </c>
      <c r="G69" s="854"/>
      <c r="H69" s="854"/>
      <c r="I69" s="906"/>
      <c r="J69" s="924" t="s">
        <v>258</v>
      </c>
      <c r="K69" s="854"/>
      <c r="L69" s="854"/>
      <c r="M69" s="854"/>
      <c r="N69" s="923" t="s">
        <v>258</v>
      </c>
      <c r="O69" s="854"/>
      <c r="P69" s="854"/>
      <c r="Q69" s="906"/>
    </row>
    <row r="70" spans="2:25" ht="15.75" customHeight="1" x14ac:dyDescent="0.25">
      <c r="B70" s="927"/>
      <c r="C70" s="928"/>
      <c r="D70" s="929"/>
      <c r="E70" s="930"/>
      <c r="F70" s="262"/>
      <c r="G70" s="255"/>
      <c r="H70" s="255"/>
      <c r="I70" s="263"/>
      <c r="J70" s="258"/>
      <c r="K70" s="255"/>
      <c r="L70" s="255"/>
      <c r="M70" s="255"/>
      <c r="N70" s="262"/>
      <c r="O70" s="255"/>
      <c r="P70" s="255"/>
      <c r="Q70" s="263"/>
    </row>
    <row r="71" spans="2:25" ht="18" customHeight="1" x14ac:dyDescent="0.25">
      <c r="B71" s="927"/>
      <c r="C71" s="928"/>
      <c r="D71" s="423"/>
      <c r="E71" s="265"/>
      <c r="F71" s="927" t="s">
        <v>179</v>
      </c>
      <c r="G71" s="928"/>
      <c r="H71" s="257"/>
      <c r="I71" s="265">
        <f>E62+'стол, тумба'!E58+элементы!L27+элементы!F36</f>
        <v>9649.125</v>
      </c>
      <c r="J71" s="928" t="s">
        <v>179</v>
      </c>
      <c r="K71" s="928"/>
      <c r="L71" s="257"/>
      <c r="M71" s="60">
        <f>E62+'стол, тумба'!E58+элементы!P27+элементы!F36</f>
        <v>10176.637500000001</v>
      </c>
      <c r="N71" s="927" t="s">
        <v>179</v>
      </c>
      <c r="O71" s="928"/>
      <c r="P71" s="257"/>
      <c r="Q71" s="265">
        <f>E62+'стол, тумба'!E58+элементы!P27+элементы!F36</f>
        <v>10176.637500000001</v>
      </c>
    </row>
    <row r="72" spans="2:25" ht="22.5" customHeight="1" x14ac:dyDescent="0.25">
      <c r="B72" s="923"/>
      <c r="C72" s="854"/>
      <c r="D72" s="854"/>
      <c r="E72" s="854"/>
      <c r="F72" s="945" t="s">
        <v>186</v>
      </c>
      <c r="G72" s="946"/>
      <c r="H72" s="946"/>
      <c r="I72" s="947"/>
      <c r="J72" s="948" t="s">
        <v>186</v>
      </c>
      <c r="K72" s="946"/>
      <c r="L72" s="946"/>
      <c r="M72" s="946"/>
      <c r="N72" s="945" t="s">
        <v>186</v>
      </c>
      <c r="O72" s="946"/>
      <c r="P72" s="946"/>
      <c r="Q72" s="947"/>
    </row>
    <row r="73" spans="2:25" ht="15.75" customHeight="1" x14ac:dyDescent="0.25">
      <c r="B73" s="923"/>
      <c r="C73" s="854"/>
      <c r="D73" s="854"/>
      <c r="E73" s="854"/>
      <c r="F73" s="923" t="s">
        <v>181</v>
      </c>
      <c r="G73" s="854"/>
      <c r="H73" s="854"/>
      <c r="I73" s="906"/>
      <c r="J73" s="924" t="s">
        <v>181</v>
      </c>
      <c r="K73" s="854"/>
      <c r="L73" s="854"/>
      <c r="M73" s="854"/>
      <c r="N73" s="923" t="s">
        <v>181</v>
      </c>
      <c r="O73" s="854"/>
      <c r="P73" s="854"/>
      <c r="Q73" s="906"/>
    </row>
    <row r="74" spans="2:25" ht="15.75" customHeight="1" x14ac:dyDescent="0.25">
      <c r="B74" s="923"/>
      <c r="C74" s="854"/>
      <c r="D74" s="854"/>
      <c r="E74" s="854"/>
      <c r="F74" s="923" t="s">
        <v>187</v>
      </c>
      <c r="G74" s="854"/>
      <c r="H74" s="854"/>
      <c r="I74" s="906"/>
      <c r="J74" s="924" t="s">
        <v>258</v>
      </c>
      <c r="K74" s="854"/>
      <c r="L74" s="854"/>
      <c r="M74" s="854"/>
      <c r="N74" s="923" t="s">
        <v>258</v>
      </c>
      <c r="O74" s="854"/>
      <c r="P74" s="854"/>
      <c r="Q74" s="906"/>
    </row>
    <row r="75" spans="2:25" ht="15.75" customHeight="1" x14ac:dyDescent="0.25">
      <c r="B75" s="923" t="s">
        <v>464</v>
      </c>
      <c r="C75" s="924"/>
      <c r="D75" s="924"/>
      <c r="E75" s="296">
        <f>'стол, тумба'!D27</f>
        <v>4094.55</v>
      </c>
      <c r="F75" s="262"/>
      <c r="G75" s="255"/>
      <c r="H75" s="255"/>
      <c r="I75" s="263"/>
      <c r="J75" s="258"/>
      <c r="K75" s="255"/>
      <c r="L75" s="255"/>
      <c r="M75" s="255"/>
      <c r="N75" s="262"/>
      <c r="O75" s="255"/>
      <c r="P75" s="255"/>
      <c r="Q75" s="263"/>
    </row>
    <row r="76" spans="2:25" ht="19.5" customHeight="1" thickBot="1" x14ac:dyDescent="0.3">
      <c r="B76" s="921" t="s">
        <v>465</v>
      </c>
      <c r="C76" s="922"/>
      <c r="D76" s="922"/>
      <c r="E76" s="443">
        <f>'стол, тумба'!G27</f>
        <v>3791.8125</v>
      </c>
      <c r="F76" s="949" t="s">
        <v>179</v>
      </c>
      <c r="G76" s="950"/>
      <c r="H76" s="269"/>
      <c r="I76" s="271">
        <f>E61+'стол, тумба'!E58+элементы!L27+элементы!F36</f>
        <v>9951.8625000000011</v>
      </c>
      <c r="J76" s="950" t="s">
        <v>179</v>
      </c>
      <c r="K76" s="950"/>
      <c r="L76" s="269"/>
      <c r="M76" s="270">
        <f>E61+'стол, тумба'!E58+элементы!P27+элементы!F36</f>
        <v>10479.375</v>
      </c>
      <c r="N76" s="949" t="s">
        <v>179</v>
      </c>
      <c r="O76" s="950"/>
      <c r="P76" s="269"/>
      <c r="Q76" s="271">
        <f>E61+'стол, тумба'!E58+элементы!P27+элементы!F36</f>
        <v>10479.375</v>
      </c>
    </row>
    <row r="77" spans="2:25" ht="10.5" customHeight="1" thickTop="1" x14ac:dyDescent="0.25">
      <c r="B77" s="183"/>
      <c r="C77" s="252"/>
      <c r="D77" s="252"/>
      <c r="E77" s="253"/>
      <c r="F77" s="289"/>
      <c r="G77" s="290"/>
      <c r="H77" s="293"/>
      <c r="I77" s="294"/>
      <c r="J77" s="252"/>
      <c r="K77" s="252"/>
      <c r="L77" s="251"/>
      <c r="M77" s="252"/>
      <c r="N77" s="289"/>
      <c r="O77" s="293"/>
      <c r="P77" s="290"/>
      <c r="Q77" s="294"/>
      <c r="V77" s="46"/>
      <c r="W77" s="46"/>
      <c r="X77" s="8"/>
      <c r="Y77" s="46"/>
    </row>
    <row r="78" spans="2:25" ht="15.75" customHeight="1" x14ac:dyDescent="0.25">
      <c r="B78" s="102"/>
      <c r="C78" s="253"/>
      <c r="D78" s="253"/>
      <c r="E78" s="253"/>
      <c r="F78" s="302"/>
      <c r="G78" s="254"/>
      <c r="H78" s="253"/>
      <c r="I78" s="303"/>
      <c r="J78" s="253"/>
      <c r="K78" s="253"/>
      <c r="L78" s="253"/>
      <c r="M78" s="253"/>
      <c r="N78" s="102"/>
      <c r="O78" s="253"/>
      <c r="P78" s="253"/>
      <c r="Q78" s="103"/>
      <c r="V78" s="45"/>
      <c r="W78" s="45"/>
      <c r="Y78" s="5"/>
    </row>
    <row r="79" spans="2:25" ht="15.75" customHeight="1" x14ac:dyDescent="0.2">
      <c r="B79" s="102"/>
      <c r="C79" s="253"/>
      <c r="D79" s="253"/>
      <c r="E79" s="253"/>
      <c r="F79" s="102"/>
      <c r="G79" s="253"/>
      <c r="H79" s="253"/>
      <c r="I79" s="303"/>
      <c r="J79" s="253"/>
      <c r="K79" s="253"/>
      <c r="L79" s="253"/>
      <c r="M79" s="253"/>
      <c r="N79" s="102"/>
      <c r="O79" s="253"/>
      <c r="P79" s="253"/>
      <c r="Q79" s="103"/>
      <c r="Y79" s="5"/>
    </row>
    <row r="80" spans="2:25" ht="75.75" customHeight="1" x14ac:dyDescent="0.2">
      <c r="B80" s="102"/>
      <c r="C80" s="253"/>
      <c r="D80" s="54"/>
      <c r="E80" s="253"/>
      <c r="F80" s="102"/>
      <c r="G80" s="253"/>
      <c r="H80" s="253"/>
      <c r="I80" s="304"/>
      <c r="J80" s="253"/>
      <c r="K80" s="253"/>
      <c r="L80" s="253"/>
      <c r="M80" s="253"/>
      <c r="N80" s="102"/>
      <c r="O80" s="253"/>
      <c r="P80" s="253"/>
      <c r="Q80" s="103"/>
      <c r="Y80" s="12"/>
    </row>
    <row r="81" spans="2:25" ht="61.5" customHeight="1" x14ac:dyDescent="0.25">
      <c r="B81" s="923" t="s">
        <v>180</v>
      </c>
      <c r="C81" s="854"/>
      <c r="D81" s="854"/>
      <c r="E81" s="854"/>
      <c r="F81" s="923" t="s">
        <v>188</v>
      </c>
      <c r="G81" s="854"/>
      <c r="H81" s="854"/>
      <c r="I81" s="906"/>
      <c r="J81" s="924" t="s">
        <v>188</v>
      </c>
      <c r="K81" s="924"/>
      <c r="L81" s="924"/>
      <c r="M81" s="924"/>
      <c r="N81" s="923" t="s">
        <v>188</v>
      </c>
      <c r="O81" s="924"/>
      <c r="P81" s="924"/>
      <c r="Q81" s="951"/>
      <c r="V81" s="924"/>
      <c r="W81" s="854"/>
      <c r="X81" s="854"/>
      <c r="Y81" s="854"/>
    </row>
    <row r="82" spans="2:25" ht="15.75" customHeight="1" x14ac:dyDescent="0.25">
      <c r="B82" s="923" t="s">
        <v>264</v>
      </c>
      <c r="C82" s="854"/>
      <c r="D82" s="854"/>
      <c r="E82" s="854"/>
      <c r="F82" s="923" t="s">
        <v>189</v>
      </c>
      <c r="G82" s="854"/>
      <c r="H82" s="854"/>
      <c r="I82" s="906"/>
      <c r="J82" s="924" t="s">
        <v>189</v>
      </c>
      <c r="K82" s="854"/>
      <c r="L82" s="854"/>
      <c r="M82" s="854"/>
      <c r="N82" s="923" t="s">
        <v>189</v>
      </c>
      <c r="O82" s="854"/>
      <c r="P82" s="854"/>
      <c r="Q82" s="906"/>
      <c r="V82" s="924"/>
      <c r="W82" s="854"/>
      <c r="X82" s="854"/>
      <c r="Y82" s="854"/>
    </row>
    <row r="83" spans="2:25" ht="15.75" customHeight="1" x14ac:dyDescent="0.25">
      <c r="B83" s="923" t="s">
        <v>187</v>
      </c>
      <c r="C83" s="854"/>
      <c r="D83" s="854"/>
      <c r="E83" s="854"/>
      <c r="F83" s="923" t="s">
        <v>190</v>
      </c>
      <c r="G83" s="854"/>
      <c r="H83" s="854"/>
      <c r="I83" s="906"/>
      <c r="J83" s="924" t="s">
        <v>194</v>
      </c>
      <c r="K83" s="854"/>
      <c r="L83" s="854"/>
      <c r="M83" s="854"/>
      <c r="N83" s="923" t="s">
        <v>194</v>
      </c>
      <c r="O83" s="854"/>
      <c r="P83" s="854"/>
      <c r="Q83" s="906"/>
      <c r="V83" s="924"/>
      <c r="W83" s="854"/>
      <c r="X83" s="854"/>
      <c r="Y83" s="854"/>
    </row>
    <row r="84" spans="2:25" ht="15.75" customHeight="1" x14ac:dyDescent="0.25">
      <c r="B84" s="923" t="s">
        <v>259</v>
      </c>
      <c r="C84" s="854"/>
      <c r="D84" s="854"/>
      <c r="E84" s="854"/>
      <c r="F84" s="923" t="s">
        <v>191</v>
      </c>
      <c r="G84" s="854"/>
      <c r="H84" s="854"/>
      <c r="I84" s="906"/>
      <c r="J84" s="924" t="s">
        <v>195</v>
      </c>
      <c r="K84" s="854"/>
      <c r="L84" s="854"/>
      <c r="M84" s="854"/>
      <c r="N84" s="923" t="s">
        <v>196</v>
      </c>
      <c r="O84" s="854"/>
      <c r="P84" s="854"/>
      <c r="Q84" s="906"/>
      <c r="V84" s="924"/>
      <c r="W84" s="854"/>
      <c r="X84" s="854"/>
      <c r="Y84" s="854"/>
    </row>
    <row r="85" spans="2:25" ht="15.75" customHeight="1" x14ac:dyDescent="0.25">
      <c r="B85" s="927"/>
      <c r="C85" s="928"/>
      <c r="D85" s="929"/>
      <c r="E85" s="930"/>
      <c r="F85" s="267"/>
      <c r="G85" s="255"/>
      <c r="H85" s="255"/>
      <c r="I85" s="263"/>
      <c r="J85" s="924" t="s">
        <v>198</v>
      </c>
      <c r="K85" s="854"/>
      <c r="L85" s="854"/>
      <c r="M85" s="854"/>
      <c r="N85" s="923" t="s">
        <v>198</v>
      </c>
      <c r="O85" s="854"/>
      <c r="P85" s="854"/>
      <c r="Q85" s="906"/>
      <c r="V85" s="50"/>
      <c r="W85" s="50"/>
      <c r="X85" s="50"/>
      <c r="Y85" s="50"/>
    </row>
    <row r="86" spans="2:25" ht="19.5" customHeight="1" x14ac:dyDescent="0.25">
      <c r="B86" s="927" t="s">
        <v>179</v>
      </c>
      <c r="C86" s="928"/>
      <c r="D86" s="257"/>
      <c r="E86" s="60">
        <f>E62+'стол, тумба'!E58+элементы!L27+элементы!F36+элементы!M63</f>
        <v>10781.1</v>
      </c>
      <c r="F86" s="927" t="s">
        <v>179</v>
      </c>
      <c r="G86" s="928"/>
      <c r="H86" s="257"/>
      <c r="I86" s="265">
        <f>E62*2+'стол, тумба'!M58*2+элементы!D27+элементы!F36*2</f>
        <v>19339.762500000001</v>
      </c>
      <c r="J86" s="928" t="s">
        <v>179</v>
      </c>
      <c r="K86" s="928"/>
      <c r="L86" s="257"/>
      <c r="M86" s="60">
        <f>E62*2+'стол, тумба'!E58*2+элементы!H27+элементы!F36*2+элементы!M63</f>
        <v>20165.962499999998</v>
      </c>
      <c r="N86" s="927" t="s">
        <v>179</v>
      </c>
      <c r="O86" s="928"/>
      <c r="P86" s="257"/>
      <c r="Q86" s="265">
        <f>E62*2+'стол, тумба'!B58*2+'стол, тумба'!E58*2+элементы!M63</f>
        <v>25992.899999999998</v>
      </c>
      <c r="V86" s="928"/>
      <c r="W86" s="928"/>
      <c r="X86" s="929"/>
      <c r="Y86" s="930"/>
    </row>
    <row r="87" spans="2:25" ht="22.5" customHeight="1" x14ac:dyDescent="0.25">
      <c r="B87" s="952" t="s">
        <v>186</v>
      </c>
      <c r="C87" s="953"/>
      <c r="D87" s="953"/>
      <c r="E87" s="953"/>
      <c r="F87" s="945" t="s">
        <v>192</v>
      </c>
      <c r="G87" s="946"/>
      <c r="H87" s="946"/>
      <c r="I87" s="947"/>
      <c r="J87" s="948" t="s">
        <v>192</v>
      </c>
      <c r="K87" s="946"/>
      <c r="L87" s="946"/>
      <c r="M87" s="946"/>
      <c r="N87" s="945" t="s">
        <v>192</v>
      </c>
      <c r="O87" s="946"/>
      <c r="P87" s="946"/>
      <c r="Q87" s="947"/>
    </row>
    <row r="88" spans="2:25" ht="15.75" customHeight="1" x14ac:dyDescent="0.25">
      <c r="B88" s="957" t="s">
        <v>519</v>
      </c>
      <c r="C88" s="737"/>
      <c r="D88" s="737"/>
      <c r="E88" s="737"/>
      <c r="F88" s="923" t="s">
        <v>193</v>
      </c>
      <c r="G88" s="854"/>
      <c r="H88" s="854"/>
      <c r="I88" s="906"/>
      <c r="J88" s="924" t="s">
        <v>193</v>
      </c>
      <c r="K88" s="854"/>
      <c r="L88" s="854"/>
      <c r="M88" s="854"/>
      <c r="N88" s="923" t="s">
        <v>193</v>
      </c>
      <c r="O88" s="854"/>
      <c r="P88" s="854"/>
      <c r="Q88" s="906"/>
    </row>
    <row r="89" spans="2:25" ht="15.75" customHeight="1" x14ac:dyDescent="0.25">
      <c r="B89" s="957" t="s">
        <v>187</v>
      </c>
      <c r="C89" s="737"/>
      <c r="D89" s="737"/>
      <c r="E89" s="737"/>
      <c r="F89" s="923" t="s">
        <v>197</v>
      </c>
      <c r="G89" s="854"/>
      <c r="H89" s="854"/>
      <c r="I89" s="906"/>
      <c r="J89" s="924" t="s">
        <v>194</v>
      </c>
      <c r="K89" s="854"/>
      <c r="L89" s="854"/>
      <c r="M89" s="854"/>
      <c r="N89" s="923" t="s">
        <v>194</v>
      </c>
      <c r="O89" s="854"/>
      <c r="P89" s="854"/>
      <c r="Q89" s="906"/>
    </row>
    <row r="90" spans="2:25" ht="15.75" customHeight="1" x14ac:dyDescent="0.25">
      <c r="B90" s="957" t="s">
        <v>260</v>
      </c>
      <c r="C90" s="737"/>
      <c r="D90" s="737"/>
      <c r="E90" s="737"/>
      <c r="F90" s="923" t="s">
        <v>191</v>
      </c>
      <c r="G90" s="854"/>
      <c r="H90" s="854"/>
      <c r="I90" s="906"/>
      <c r="J90" s="924" t="s">
        <v>195</v>
      </c>
      <c r="K90" s="854"/>
      <c r="L90" s="854"/>
      <c r="M90" s="854"/>
      <c r="N90" s="923" t="s">
        <v>196</v>
      </c>
      <c r="O90" s="854"/>
      <c r="P90" s="854"/>
      <c r="Q90" s="906"/>
    </row>
    <row r="91" spans="2:25" ht="15.75" customHeight="1" x14ac:dyDescent="0.25">
      <c r="B91" s="453"/>
      <c r="C91" s="454"/>
      <c r="D91" s="455"/>
      <c r="E91" s="456"/>
      <c r="F91" s="305"/>
      <c r="G91" s="56"/>
      <c r="H91" s="56"/>
      <c r="I91" s="306"/>
      <c r="J91" s="924" t="s">
        <v>199</v>
      </c>
      <c r="K91" s="854"/>
      <c r="L91" s="854"/>
      <c r="M91" s="854"/>
      <c r="N91" s="923" t="s">
        <v>199</v>
      </c>
      <c r="O91" s="854"/>
      <c r="P91" s="854"/>
      <c r="Q91" s="906"/>
    </row>
    <row r="92" spans="2:25" ht="19.5" customHeight="1" thickBot="1" x14ac:dyDescent="0.3">
      <c r="B92" s="955" t="s">
        <v>179</v>
      </c>
      <c r="C92" s="956"/>
      <c r="D92" s="457"/>
      <c r="E92" s="458">
        <f>E75+'стол, тумба'!E58+элементы!P63+элементы!L27+элементы!F36</f>
        <v>11238.750000000002</v>
      </c>
      <c r="F92" s="949" t="s">
        <v>179</v>
      </c>
      <c r="G92" s="950"/>
      <c r="H92" s="269"/>
      <c r="I92" s="271">
        <f>E61*2+'стол, тумба'!M58*2+элементы!D27+элементы!F36*2</f>
        <v>19945.237500000003</v>
      </c>
      <c r="J92" s="950" t="s">
        <v>179</v>
      </c>
      <c r="K92" s="950"/>
      <c r="L92" s="269"/>
      <c r="M92" s="270">
        <f>E61*2+'стол, тумба'!E58*2+элементы!H27+элементы!F36*2+элементы!P63</f>
        <v>20926.350000000002</v>
      </c>
      <c r="N92" s="949" t="s">
        <v>179</v>
      </c>
      <c r="O92" s="950"/>
      <c r="P92" s="269"/>
      <c r="Q92" s="271">
        <f>E61*2+'стол, тумба'!B58*2+'стол, тумба'!E58*2+элементы!P63</f>
        <v>26753.287500000002</v>
      </c>
    </row>
    <row r="93" spans="2:25" ht="22.5" customHeight="1" thickTop="1" x14ac:dyDescent="0.35">
      <c r="B93" s="954"/>
      <c r="C93" s="954"/>
      <c r="D93" s="954"/>
      <c r="E93" s="954"/>
      <c r="F93" s="954"/>
      <c r="G93" s="954"/>
      <c r="H93" s="954"/>
      <c r="I93" s="954"/>
      <c r="J93" s="954"/>
      <c r="K93" s="954"/>
      <c r="L93" s="954"/>
      <c r="M93" s="954"/>
      <c r="N93" s="954"/>
      <c r="O93" s="954"/>
      <c r="P93" s="954"/>
      <c r="Q93" s="253"/>
    </row>
    <row r="94" spans="2:25" ht="18.75" customHeight="1" x14ac:dyDescent="0.25">
      <c r="B94" s="820"/>
      <c r="C94" s="821"/>
      <c r="D94" s="821"/>
      <c r="E94" s="820"/>
      <c r="F94" s="821"/>
      <c r="G94" s="821"/>
      <c r="H94" s="820"/>
      <c r="I94" s="821"/>
      <c r="J94" s="821"/>
      <c r="K94" s="820"/>
      <c r="L94" s="821"/>
      <c r="M94" s="821"/>
      <c r="N94" s="820"/>
      <c r="O94" s="821"/>
      <c r="P94" s="821"/>
    </row>
    <row r="95" spans="2:25" ht="15.75" customHeight="1" x14ac:dyDescent="0.2"/>
    <row r="96" spans="2:25" ht="15.75" customHeight="1" x14ac:dyDescent="0.2"/>
    <row r="97" spans="2:16" ht="75.75" customHeight="1" x14ac:dyDescent="0.2"/>
    <row r="98" spans="2:16" ht="15.75" customHeight="1" x14ac:dyDescent="0.25">
      <c r="B98" s="944"/>
      <c r="C98" s="944"/>
      <c r="D98" s="32"/>
    </row>
    <row r="99" spans="2:16" ht="15.75" customHeight="1" x14ac:dyDescent="0.25">
      <c r="B99" s="944"/>
      <c r="C99" s="944"/>
      <c r="D99" s="33"/>
      <c r="E99" s="944"/>
      <c r="F99" s="944"/>
      <c r="G99" s="944"/>
      <c r="H99" s="944"/>
      <c r="I99" s="944"/>
      <c r="J99" s="944"/>
      <c r="K99" s="944"/>
      <c r="L99" s="944"/>
      <c r="M99" s="944"/>
      <c r="N99" s="944"/>
      <c r="O99" s="944"/>
      <c r="P99" s="944"/>
    </row>
    <row r="100" spans="2:16" ht="15.75" customHeight="1" x14ac:dyDescent="0.2">
      <c r="B100" s="748"/>
      <c r="C100" s="748"/>
      <c r="D100" s="748"/>
      <c r="E100" s="748"/>
      <c r="F100" s="748"/>
      <c r="G100" s="748"/>
      <c r="H100" s="748"/>
      <c r="I100" s="748"/>
      <c r="J100" s="748"/>
      <c r="K100" s="748"/>
      <c r="L100" s="748"/>
      <c r="M100" s="748"/>
      <c r="N100" s="748"/>
      <c r="O100" s="748"/>
      <c r="P100" s="748"/>
    </row>
    <row r="101" spans="2:16" ht="15.75" customHeight="1" x14ac:dyDescent="0.3">
      <c r="C101" s="29"/>
      <c r="D101" s="31"/>
      <c r="F101" s="29"/>
      <c r="G101" s="31"/>
      <c r="I101" s="29"/>
      <c r="J101" s="31"/>
      <c r="L101" s="29"/>
      <c r="M101" s="31"/>
      <c r="O101" s="29"/>
      <c r="P101" s="31"/>
    </row>
    <row r="102" spans="2:16" ht="15.75" customHeight="1" x14ac:dyDescent="0.2">
      <c r="C102" s="58"/>
      <c r="D102" s="5"/>
      <c r="E102" s="4"/>
      <c r="F102" s="6"/>
      <c r="I102" s="5"/>
      <c r="J102" s="4"/>
      <c r="K102" s="6"/>
    </row>
    <row r="103" spans="2:16" ht="15.75" customHeight="1" x14ac:dyDescent="0.2"/>
    <row r="104" spans="2:16" ht="15.75" customHeight="1" x14ac:dyDescent="0.25">
      <c r="D104" s="13"/>
      <c r="E104" s="4"/>
      <c r="F104" s="14"/>
      <c r="I104" s="12"/>
      <c r="J104" s="17"/>
      <c r="K104" s="14"/>
    </row>
    <row r="105" spans="2:16" ht="15.75" customHeight="1" x14ac:dyDescent="0.25">
      <c r="D105" s="13"/>
      <c r="E105" s="4"/>
      <c r="F105" s="14"/>
    </row>
    <row r="106" spans="2:16" ht="15.75" customHeight="1" x14ac:dyDescent="0.25">
      <c r="D106" s="13"/>
      <c r="E106" s="4"/>
      <c r="F106" s="14"/>
      <c r="G106" s="19"/>
      <c r="I106" s="5"/>
      <c r="J106" s="4"/>
      <c r="K106" s="6"/>
    </row>
    <row r="107" spans="2:16" ht="15.75" customHeight="1" x14ac:dyDescent="0.25">
      <c r="D107" s="13"/>
      <c r="E107" s="4"/>
      <c r="F107" s="14"/>
      <c r="H107" s="23"/>
      <c r="I107" s="23"/>
      <c r="J107" s="23"/>
      <c r="K107" s="23"/>
    </row>
    <row r="108" spans="2:16" ht="15.75" customHeight="1" x14ac:dyDescent="0.2"/>
    <row r="109" spans="2:16" ht="15.75" customHeight="1" x14ac:dyDescent="0.2"/>
    <row r="110" spans="2:16" ht="15.75" customHeight="1" x14ac:dyDescent="0.2">
      <c r="C110" s="23"/>
      <c r="D110" s="23"/>
      <c r="E110" s="23"/>
      <c r="F110" s="23"/>
    </row>
    <row r="111" spans="2:16" ht="15.75" customHeight="1" x14ac:dyDescent="0.25">
      <c r="C111" s="58"/>
      <c r="I111" s="12"/>
      <c r="J111" s="17"/>
      <c r="K111" s="14"/>
    </row>
    <row r="112" spans="2:16" ht="15.75" customHeight="1" x14ac:dyDescent="0.2"/>
    <row r="113" spans="4:11" ht="15.75" customHeight="1" x14ac:dyDescent="0.25">
      <c r="D113" s="13"/>
      <c r="E113" s="4"/>
      <c r="F113" s="14"/>
    </row>
    <row r="114" spans="4:11" ht="15.75" customHeight="1" x14ac:dyDescent="0.25">
      <c r="D114" s="13"/>
      <c r="E114" s="4"/>
      <c r="F114" s="14"/>
    </row>
    <row r="115" spans="4:11" ht="15.75" customHeight="1" x14ac:dyDescent="0.25">
      <c r="D115" s="13"/>
      <c r="E115" s="4"/>
      <c r="F115" s="14"/>
      <c r="H115" s="23"/>
      <c r="I115" s="23"/>
      <c r="J115" s="23"/>
      <c r="K115" s="23"/>
    </row>
    <row r="116" spans="4:11" ht="15.75" customHeight="1" x14ac:dyDescent="0.25">
      <c r="D116" s="13"/>
      <c r="E116" s="4"/>
      <c r="F116" s="14"/>
      <c r="I116" s="5"/>
      <c r="J116" s="4"/>
      <c r="K116" s="6"/>
    </row>
    <row r="117" spans="4:11" ht="15.75" customHeight="1" x14ac:dyDescent="0.25">
      <c r="D117" s="13"/>
      <c r="E117" s="4"/>
      <c r="F117" s="14"/>
      <c r="I117" s="12"/>
      <c r="J117" s="17"/>
      <c r="K117" s="14"/>
    </row>
    <row r="118" spans="4:11" ht="15.75" customHeight="1" x14ac:dyDescent="0.25">
      <c r="D118" s="13"/>
      <c r="E118" s="4"/>
      <c r="F118" s="14"/>
    </row>
    <row r="119" spans="4:11" ht="15.75" customHeight="1" x14ac:dyDescent="0.2"/>
    <row r="120" spans="4:11" ht="15.75" x14ac:dyDescent="0.25">
      <c r="I120" s="12"/>
      <c r="J120" s="4"/>
      <c r="K120" s="14"/>
    </row>
    <row r="121" spans="4:11" ht="15.75" x14ac:dyDescent="0.2">
      <c r="I121" s="5"/>
      <c r="J121" s="4"/>
      <c r="K121" s="6"/>
    </row>
    <row r="122" spans="4:11" ht="15.75" x14ac:dyDescent="0.2">
      <c r="I122" s="5"/>
      <c r="J122" s="4"/>
      <c r="K122" s="6"/>
    </row>
    <row r="123" spans="4:11" ht="15.75" x14ac:dyDescent="0.2">
      <c r="I123" s="5"/>
      <c r="J123" s="4"/>
      <c r="K123" s="6"/>
    </row>
  </sheetData>
  <mergeCells count="239">
    <mergeCell ref="S48:V48"/>
    <mergeCell ref="W48:X48"/>
    <mergeCell ref="B49:C49"/>
    <mergeCell ref="F49:G49"/>
    <mergeCell ref="S49:T49"/>
    <mergeCell ref="W46:X46"/>
    <mergeCell ref="B47:E47"/>
    <mergeCell ref="S47:V47"/>
    <mergeCell ref="W47:X47"/>
    <mergeCell ref="B46:E46"/>
    <mergeCell ref="S46:V46"/>
    <mergeCell ref="S45:T45"/>
    <mergeCell ref="W44:X44"/>
    <mergeCell ref="S44:V44"/>
    <mergeCell ref="W42:X42"/>
    <mergeCell ref="B43:E43"/>
    <mergeCell ref="S43:V43"/>
    <mergeCell ref="W43:X43"/>
    <mergeCell ref="B5:Q5"/>
    <mergeCell ref="S41:T41"/>
    <mergeCell ref="B42:E42"/>
    <mergeCell ref="S42:V42"/>
    <mergeCell ref="S40:V40"/>
    <mergeCell ref="S37:T37"/>
    <mergeCell ref="S36:V36"/>
    <mergeCell ref="S27:V27"/>
    <mergeCell ref="B29:C29"/>
    <mergeCell ref="T28:W28"/>
    <mergeCell ref="W36:X36"/>
    <mergeCell ref="W34:X34"/>
    <mergeCell ref="B35:E35"/>
    <mergeCell ref="S35:V35"/>
    <mergeCell ref="W35:X35"/>
    <mergeCell ref="B34:E34"/>
    <mergeCell ref="S34:V34"/>
    <mergeCell ref="W38:X38"/>
    <mergeCell ref="S39:V39"/>
    <mergeCell ref="W39:X39"/>
    <mergeCell ref="B38:E38"/>
    <mergeCell ref="S38:V38"/>
    <mergeCell ref="S22:V22"/>
    <mergeCell ref="S26:V26"/>
    <mergeCell ref="F25:G25"/>
    <mergeCell ref="B24:E24"/>
    <mergeCell ref="T24:W24"/>
    <mergeCell ref="W26:X26"/>
    <mergeCell ref="W27:X27"/>
    <mergeCell ref="B26:E26"/>
    <mergeCell ref="J25:K25"/>
    <mergeCell ref="J29:K29"/>
    <mergeCell ref="J37:K37"/>
    <mergeCell ref="S21:T21"/>
    <mergeCell ref="N94:P94"/>
    <mergeCell ref="S25:T25"/>
    <mergeCell ref="F29:G29"/>
    <mergeCell ref="S29:T29"/>
    <mergeCell ref="B39:E39"/>
    <mergeCell ref="W15:X15"/>
    <mergeCell ref="B14:E14"/>
    <mergeCell ref="S14:V14"/>
    <mergeCell ref="W14:X14"/>
    <mergeCell ref="S17:T17"/>
    <mergeCell ref="B18:E18"/>
    <mergeCell ref="B15:E15"/>
    <mergeCell ref="S15:V15"/>
    <mergeCell ref="S18:V18"/>
    <mergeCell ref="W18:X18"/>
    <mergeCell ref="S19:V19"/>
    <mergeCell ref="W19:X19"/>
    <mergeCell ref="W22:X22"/>
    <mergeCell ref="B23:E23"/>
    <mergeCell ref="S23:V23"/>
    <mergeCell ref="W23:X23"/>
    <mergeCell ref="B22:E22"/>
    <mergeCell ref="W40:X40"/>
    <mergeCell ref="B89:E89"/>
    <mergeCell ref="F89:I89"/>
    <mergeCell ref="J89:M89"/>
    <mergeCell ref="N89:Q89"/>
    <mergeCell ref="B88:E88"/>
    <mergeCell ref="F88:I88"/>
    <mergeCell ref="J88:M88"/>
    <mergeCell ref="N88:Q88"/>
    <mergeCell ref="F76:G76"/>
    <mergeCell ref="J76:K76"/>
    <mergeCell ref="N76:O76"/>
    <mergeCell ref="B76:D76"/>
    <mergeCell ref="B93:P93"/>
    <mergeCell ref="B94:D94"/>
    <mergeCell ref="E94:G94"/>
    <mergeCell ref="H94:J94"/>
    <mergeCell ref="K94:M94"/>
    <mergeCell ref="F90:I90"/>
    <mergeCell ref="J90:M90"/>
    <mergeCell ref="J91:M91"/>
    <mergeCell ref="N90:Q90"/>
    <mergeCell ref="N91:Q91"/>
    <mergeCell ref="B92:C92"/>
    <mergeCell ref="F92:G92"/>
    <mergeCell ref="J92:K92"/>
    <mergeCell ref="N92:O92"/>
    <mergeCell ref="B90:E90"/>
    <mergeCell ref="N100:P100"/>
    <mergeCell ref="B98:C98"/>
    <mergeCell ref="B99:C99"/>
    <mergeCell ref="E99:G99"/>
    <mergeCell ref="H99:J99"/>
    <mergeCell ref="N99:P99"/>
    <mergeCell ref="E100:G100"/>
    <mergeCell ref="H100:J100"/>
    <mergeCell ref="B100:D100"/>
    <mergeCell ref="K99:M99"/>
    <mergeCell ref="K100:M100"/>
    <mergeCell ref="V86:W86"/>
    <mergeCell ref="X86:Y86"/>
    <mergeCell ref="B87:E87"/>
    <mergeCell ref="F87:I87"/>
    <mergeCell ref="J87:M87"/>
    <mergeCell ref="N87:Q87"/>
    <mergeCell ref="B86:C86"/>
    <mergeCell ref="F86:G86"/>
    <mergeCell ref="J86:K86"/>
    <mergeCell ref="N86:O86"/>
    <mergeCell ref="V81:Y81"/>
    <mergeCell ref="B82:E82"/>
    <mergeCell ref="F82:I82"/>
    <mergeCell ref="J82:M82"/>
    <mergeCell ref="N82:Q82"/>
    <mergeCell ref="V82:Y82"/>
    <mergeCell ref="B85:C85"/>
    <mergeCell ref="D85:E85"/>
    <mergeCell ref="J85:M85"/>
    <mergeCell ref="N85:Q85"/>
    <mergeCell ref="V83:Y83"/>
    <mergeCell ref="B84:E84"/>
    <mergeCell ref="F84:I84"/>
    <mergeCell ref="J84:M84"/>
    <mergeCell ref="N84:Q84"/>
    <mergeCell ref="V84:Y84"/>
    <mergeCell ref="B83:E83"/>
    <mergeCell ref="F83:I83"/>
    <mergeCell ref="J83:M83"/>
    <mergeCell ref="B81:E81"/>
    <mergeCell ref="F81:I81"/>
    <mergeCell ref="J81:M81"/>
    <mergeCell ref="N81:Q81"/>
    <mergeCell ref="N83:Q83"/>
    <mergeCell ref="N71:O71"/>
    <mergeCell ref="N72:Q72"/>
    <mergeCell ref="F73:I73"/>
    <mergeCell ref="J73:M73"/>
    <mergeCell ref="N73:Q73"/>
    <mergeCell ref="B74:E74"/>
    <mergeCell ref="F74:I74"/>
    <mergeCell ref="J74:M74"/>
    <mergeCell ref="N74:Q74"/>
    <mergeCell ref="B73:E73"/>
    <mergeCell ref="B72:E72"/>
    <mergeCell ref="F72:I72"/>
    <mergeCell ref="J72:M72"/>
    <mergeCell ref="N67:Q67"/>
    <mergeCell ref="B61:D61"/>
    <mergeCell ref="N61:Q61"/>
    <mergeCell ref="B62:D62"/>
    <mergeCell ref="F62:G62"/>
    <mergeCell ref="J62:K62"/>
    <mergeCell ref="N62:O62"/>
    <mergeCell ref="J69:M69"/>
    <mergeCell ref="N69:Q69"/>
    <mergeCell ref="B68:E68"/>
    <mergeCell ref="F68:I68"/>
    <mergeCell ref="J68:M68"/>
    <mergeCell ref="N68:Q68"/>
    <mergeCell ref="B69:E69"/>
    <mergeCell ref="F69:I69"/>
    <mergeCell ref="N57:Q57"/>
    <mergeCell ref="B58:C58"/>
    <mergeCell ref="D58:E58"/>
    <mergeCell ref="F58:G58"/>
    <mergeCell ref="J58:K58"/>
    <mergeCell ref="N58:O58"/>
    <mergeCell ref="F56:I56"/>
    <mergeCell ref="J56:M56"/>
    <mergeCell ref="B60:E60"/>
    <mergeCell ref="F60:I60"/>
    <mergeCell ref="J60:M60"/>
    <mergeCell ref="N60:Q60"/>
    <mergeCell ref="B59:E59"/>
    <mergeCell ref="F59:I59"/>
    <mergeCell ref="J59:M59"/>
    <mergeCell ref="N59:Q59"/>
    <mergeCell ref="T51:V51"/>
    <mergeCell ref="B54:D54"/>
    <mergeCell ref="B55:D55"/>
    <mergeCell ref="F55:I55"/>
    <mergeCell ref="J55:M55"/>
    <mergeCell ref="N55:Q55"/>
    <mergeCell ref="T55:V55"/>
    <mergeCell ref="T56:V56"/>
    <mergeCell ref="B56:E56"/>
    <mergeCell ref="N56:Q56"/>
    <mergeCell ref="F2:G2"/>
    <mergeCell ref="B3:Q3"/>
    <mergeCell ref="B50:Q50"/>
    <mergeCell ref="F51:H51"/>
    <mergeCell ref="K51:M51"/>
    <mergeCell ref="B41:C41"/>
    <mergeCell ref="F41:G41"/>
    <mergeCell ref="B13:C13"/>
    <mergeCell ref="B16:E16"/>
    <mergeCell ref="B17:C17"/>
    <mergeCell ref="B28:E28"/>
    <mergeCell ref="B21:C21"/>
    <mergeCell ref="B27:E27"/>
    <mergeCell ref="B37:C37"/>
    <mergeCell ref="F37:G37"/>
    <mergeCell ref="B20:E20"/>
    <mergeCell ref="B10:E10"/>
    <mergeCell ref="B11:E11"/>
    <mergeCell ref="B12:E12"/>
    <mergeCell ref="F21:G21"/>
    <mergeCell ref="B19:E19"/>
    <mergeCell ref="B25:C25"/>
    <mergeCell ref="J17:K17"/>
    <mergeCell ref="J21:K21"/>
    <mergeCell ref="J41:K41"/>
    <mergeCell ref="J45:K45"/>
    <mergeCell ref="J49:K49"/>
    <mergeCell ref="B75:D75"/>
    <mergeCell ref="B45:C45"/>
    <mergeCell ref="F45:G45"/>
    <mergeCell ref="B67:E67"/>
    <mergeCell ref="F67:I67"/>
    <mergeCell ref="J67:M67"/>
    <mergeCell ref="B70:C70"/>
    <mergeCell ref="D70:E70"/>
    <mergeCell ref="B71:C71"/>
    <mergeCell ref="F71:G71"/>
    <mergeCell ref="J71:K71"/>
  </mergeCells>
  <phoneticPr fontId="2" type="noConversion"/>
  <pageMargins left="0.67" right="0.19685039370078741" top="0.19685039370078741" bottom="0.19685039370078741" header="0.31496062992125984" footer="0.19685039370078741"/>
  <pageSetup paperSize="9" scale="39" orientation="portrait" r:id="rId1"/>
  <headerFooter alignWithMargins="0"/>
  <rowBreaks count="1" manualBreakCount="1">
    <brk id="93" max="16383" man="1"/>
  </rowBreaks>
  <colBreaks count="1" manualBreakCount="1">
    <brk id="18"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27"/>
    <pageSetUpPr autoPageBreaks="0"/>
  </sheetPr>
  <dimension ref="B2:Y129"/>
  <sheetViews>
    <sheetView topLeftCell="A22" zoomScale="70" zoomScaleNormal="70" workbookViewId="0">
      <selection activeCell="N33" sqref="N33:Q33"/>
    </sheetView>
  </sheetViews>
  <sheetFormatPr defaultColWidth="9.140625" defaultRowHeight="12.75" x14ac:dyDescent="0.2"/>
  <cols>
    <col min="1" max="1" width="2.85546875" style="2" customWidth="1"/>
    <col min="2" max="4" width="12.140625" style="2" customWidth="1"/>
    <col min="5" max="5" width="12.85546875" style="2" customWidth="1"/>
    <col min="6" max="8" width="12.140625" style="2" customWidth="1"/>
    <col min="9" max="9" width="12.85546875" style="2" customWidth="1"/>
    <col min="10" max="12" width="12.140625" style="2" customWidth="1"/>
    <col min="13" max="13" width="12.85546875" style="2" customWidth="1"/>
    <col min="14" max="14" width="12.140625" style="2" customWidth="1"/>
    <col min="15" max="15" width="12.28515625" style="2" customWidth="1"/>
    <col min="16" max="16" width="12.140625" style="2" customWidth="1"/>
    <col min="17" max="17" width="12.85546875" style="2" customWidth="1"/>
    <col min="18" max="18" width="2.85546875" style="2" customWidth="1"/>
    <col min="19" max="23" width="12.140625" style="2" customWidth="1"/>
    <col min="24" max="24" width="12.28515625" style="2" customWidth="1"/>
    <col min="25" max="25" width="13" style="2" customWidth="1"/>
    <col min="26" max="16384" width="9.140625" style="2"/>
  </cols>
  <sheetData>
    <row r="2" spans="2:22" ht="14.25" customHeight="1" thickBot="1" x14ac:dyDescent="0.25">
      <c r="E2" s="24"/>
      <c r="F2" s="931"/>
      <c r="G2" s="931"/>
      <c r="H2" s="24"/>
      <c r="I2" s="25"/>
      <c r="J2" s="49"/>
      <c r="K2" s="49"/>
      <c r="L2" s="25"/>
    </row>
    <row r="3" spans="2:22" ht="45" customHeight="1" thickTop="1" thickBot="1" x14ac:dyDescent="0.25">
      <c r="B3" s="932" t="s">
        <v>454</v>
      </c>
      <c r="C3" s="933"/>
      <c r="D3" s="933"/>
      <c r="E3" s="933"/>
      <c r="F3" s="933"/>
      <c r="G3" s="933"/>
      <c r="H3" s="933"/>
      <c r="I3" s="933"/>
      <c r="J3" s="933"/>
      <c r="K3" s="933"/>
      <c r="L3" s="933"/>
      <c r="M3" s="933"/>
      <c r="N3" s="933"/>
      <c r="O3" s="933"/>
      <c r="P3" s="933"/>
      <c r="Q3" s="934"/>
    </row>
    <row r="4" spans="2:22" ht="6" customHeight="1" thickTop="1" thickBot="1" x14ac:dyDescent="0.45">
      <c r="B4" s="272"/>
      <c r="C4" s="273"/>
      <c r="D4" s="273"/>
      <c r="E4" s="273"/>
      <c r="F4" s="273"/>
      <c r="G4" s="273"/>
      <c r="H4" s="273"/>
      <c r="I4" s="273"/>
      <c r="J4" s="273"/>
      <c r="K4" s="273"/>
      <c r="L4" s="273"/>
      <c r="M4" s="273"/>
      <c r="N4" s="273"/>
      <c r="O4" s="273"/>
      <c r="P4" s="273"/>
      <c r="Q4" s="274"/>
    </row>
    <row r="5" spans="2:22" ht="31.5" customHeight="1" thickTop="1" x14ac:dyDescent="0.2">
      <c r="B5" s="958" t="s">
        <v>201</v>
      </c>
      <c r="C5" s="959"/>
      <c r="D5" s="959"/>
      <c r="E5" s="959"/>
      <c r="F5" s="959"/>
      <c r="G5" s="959"/>
      <c r="H5" s="959"/>
      <c r="I5" s="959"/>
      <c r="J5" s="959"/>
      <c r="K5" s="959"/>
      <c r="L5" s="959"/>
      <c r="M5" s="959"/>
      <c r="N5" s="959"/>
      <c r="O5" s="959"/>
      <c r="P5" s="959"/>
      <c r="Q5" s="960"/>
    </row>
    <row r="6" spans="2:22" ht="12" customHeight="1" x14ac:dyDescent="0.25">
      <c r="B6" s="194"/>
      <c r="C6" s="77"/>
      <c r="D6" s="77"/>
      <c r="E6" s="77"/>
      <c r="F6" s="938"/>
      <c r="G6" s="939"/>
      <c r="H6" s="939"/>
      <c r="I6" s="223"/>
      <c r="J6" s="127"/>
      <c r="K6" s="969"/>
      <c r="L6" s="939"/>
      <c r="M6" s="939"/>
      <c r="N6" s="300"/>
      <c r="O6" s="127"/>
      <c r="P6" s="127"/>
      <c r="Q6" s="223"/>
      <c r="R6" s="46"/>
      <c r="S6" s="46"/>
      <c r="T6" s="820"/>
      <c r="U6" s="821"/>
      <c r="V6" s="821"/>
    </row>
    <row r="7" spans="2:22" ht="15.75" customHeight="1" x14ac:dyDescent="0.2">
      <c r="B7" s="102"/>
      <c r="C7" s="253"/>
      <c r="D7" s="253"/>
      <c r="E7" s="253"/>
      <c r="F7" s="102"/>
      <c r="G7" s="253"/>
      <c r="H7" s="253"/>
      <c r="I7" s="250"/>
      <c r="J7" s="4"/>
      <c r="K7" s="253"/>
      <c r="L7" s="5"/>
      <c r="M7" s="4"/>
      <c r="N7" s="102"/>
      <c r="O7" s="253"/>
      <c r="P7" s="253"/>
      <c r="Q7" s="103"/>
    </row>
    <row r="8" spans="2:22" ht="15.75" customHeight="1" x14ac:dyDescent="0.2">
      <c r="B8" s="102"/>
      <c r="C8" s="253"/>
      <c r="D8" s="253"/>
      <c r="E8" s="253"/>
      <c r="F8" s="102"/>
      <c r="G8" s="253"/>
      <c r="H8" s="253"/>
      <c r="I8" s="103"/>
      <c r="J8" s="4"/>
      <c r="K8" s="253"/>
      <c r="L8" s="5"/>
      <c r="M8" s="4"/>
      <c r="N8" s="102"/>
      <c r="O8" s="253"/>
      <c r="P8" s="253"/>
      <c r="Q8" s="103"/>
    </row>
    <row r="9" spans="2:22" ht="111.75" customHeight="1" x14ac:dyDescent="0.25">
      <c r="B9" s="970"/>
      <c r="C9" s="971"/>
      <c r="D9" s="971"/>
      <c r="E9" s="971"/>
      <c r="F9" s="102"/>
      <c r="G9" s="253"/>
      <c r="H9" s="253"/>
      <c r="I9" s="103"/>
      <c r="J9" s="17"/>
      <c r="K9" s="253"/>
      <c r="L9" s="12"/>
      <c r="M9" s="17"/>
      <c r="N9" s="102"/>
      <c r="O9" s="253"/>
      <c r="P9" s="253"/>
      <c r="Q9" s="103"/>
    </row>
    <row r="10" spans="2:22" ht="17.25" customHeight="1" x14ac:dyDescent="0.25">
      <c r="B10" s="923"/>
      <c r="C10" s="924"/>
      <c r="D10" s="924"/>
      <c r="E10" s="308"/>
      <c r="F10" s="923" t="s">
        <v>205</v>
      </c>
      <c r="G10" s="854"/>
      <c r="H10" s="854"/>
      <c r="I10" s="906"/>
      <c r="J10" s="924" t="s">
        <v>205</v>
      </c>
      <c r="K10" s="854"/>
      <c r="L10" s="854"/>
      <c r="M10" s="854"/>
      <c r="N10" s="923" t="s">
        <v>205</v>
      </c>
      <c r="O10" s="854"/>
      <c r="P10" s="854"/>
      <c r="Q10" s="906"/>
      <c r="R10" s="47"/>
      <c r="S10" s="47"/>
      <c r="T10" s="944"/>
      <c r="U10" s="944"/>
      <c r="V10" s="944"/>
    </row>
    <row r="11" spans="2:22" ht="18" customHeight="1" x14ac:dyDescent="0.25">
      <c r="B11" s="964"/>
      <c r="C11" s="965"/>
      <c r="D11" s="965"/>
      <c r="E11" s="308"/>
      <c r="F11" s="923" t="s">
        <v>181</v>
      </c>
      <c r="G11" s="854"/>
      <c r="H11" s="854"/>
      <c r="I11" s="906"/>
      <c r="J11" s="924" t="s">
        <v>182</v>
      </c>
      <c r="K11" s="854"/>
      <c r="L11" s="854"/>
      <c r="M11" s="854"/>
      <c r="N11" s="923" t="s">
        <v>181</v>
      </c>
      <c r="O11" s="854"/>
      <c r="P11" s="854"/>
      <c r="Q11" s="906"/>
      <c r="R11" s="10"/>
      <c r="S11" s="10"/>
      <c r="T11" s="748"/>
      <c r="U11" s="748"/>
      <c r="V11" s="748"/>
    </row>
    <row r="12" spans="2:22" ht="18.75" customHeight="1" x14ac:dyDescent="0.25">
      <c r="B12" s="964"/>
      <c r="C12" s="965"/>
      <c r="D12" s="965"/>
      <c r="E12" s="308"/>
      <c r="F12" s="262"/>
      <c r="G12" s="255"/>
      <c r="H12" s="255"/>
      <c r="I12" s="263"/>
      <c r="J12" s="258"/>
      <c r="K12" s="255"/>
      <c r="L12" s="255"/>
      <c r="M12" s="255"/>
      <c r="N12" s="923" t="s">
        <v>208</v>
      </c>
      <c r="O12" s="854"/>
      <c r="P12" s="854"/>
      <c r="Q12" s="906"/>
      <c r="R12" s="10"/>
      <c r="S12" s="10"/>
      <c r="T12" s="10"/>
      <c r="U12" s="10"/>
      <c r="V12" s="10"/>
    </row>
    <row r="13" spans="2:22" ht="25.5" customHeight="1" x14ac:dyDescent="0.25">
      <c r="B13" s="927"/>
      <c r="C13" s="928"/>
      <c r="D13" s="929"/>
      <c r="E13" s="930"/>
      <c r="F13" s="927" t="s">
        <v>179</v>
      </c>
      <c r="G13" s="928"/>
      <c r="H13" s="257"/>
      <c r="I13" s="265">
        <f>E19+'стол, тумба'!E58</f>
        <v>8365.2749999999996</v>
      </c>
      <c r="J13" s="928" t="s">
        <v>179</v>
      </c>
      <c r="K13" s="928"/>
      <c r="L13" s="257"/>
      <c r="M13" s="60">
        <f>E19+'стол, тумба'!M58</f>
        <v>8518.1624999999985</v>
      </c>
      <c r="N13" s="927" t="s">
        <v>179</v>
      </c>
      <c r="O13" s="928"/>
      <c r="P13" s="257"/>
      <c r="Q13" s="265">
        <f>E19+'стол, тумба'!E58+'стол, тумба'!I58</f>
        <v>12684.599999999999</v>
      </c>
      <c r="R13" s="10"/>
      <c r="S13" s="10"/>
      <c r="T13" s="10"/>
      <c r="U13" s="10"/>
      <c r="V13" s="10"/>
    </row>
    <row r="14" spans="2:22" ht="23.25" customHeight="1" x14ac:dyDescent="0.25">
      <c r="B14" s="923"/>
      <c r="C14" s="854"/>
      <c r="D14" s="854"/>
      <c r="E14" s="854"/>
      <c r="F14" s="945" t="s">
        <v>206</v>
      </c>
      <c r="G14" s="946"/>
      <c r="H14" s="946"/>
      <c r="I14" s="947"/>
      <c r="J14" s="948" t="s">
        <v>206</v>
      </c>
      <c r="K14" s="946"/>
      <c r="L14" s="946"/>
      <c r="M14" s="946"/>
      <c r="N14" s="945" t="s">
        <v>206</v>
      </c>
      <c r="O14" s="946"/>
      <c r="P14" s="946"/>
      <c r="Q14" s="947"/>
      <c r="R14" s="10"/>
      <c r="S14" s="10"/>
      <c r="T14" s="10"/>
      <c r="U14" s="10"/>
      <c r="V14" s="10"/>
    </row>
    <row r="15" spans="2:22" ht="15.75" customHeight="1" x14ac:dyDescent="0.25">
      <c r="B15" s="923"/>
      <c r="C15" s="854"/>
      <c r="D15" s="854"/>
      <c r="E15" s="854"/>
      <c r="F15" s="923" t="s">
        <v>181</v>
      </c>
      <c r="G15" s="854"/>
      <c r="H15" s="854"/>
      <c r="I15" s="906"/>
      <c r="J15" s="924" t="s">
        <v>182</v>
      </c>
      <c r="K15" s="854"/>
      <c r="L15" s="854"/>
      <c r="M15" s="854"/>
      <c r="N15" s="923" t="s">
        <v>181</v>
      </c>
      <c r="O15" s="854"/>
      <c r="P15" s="854"/>
      <c r="Q15" s="906"/>
      <c r="R15" s="10"/>
      <c r="S15" s="10"/>
      <c r="T15" s="10"/>
      <c r="U15" s="10"/>
      <c r="V15" s="10"/>
    </row>
    <row r="16" spans="2:22" ht="15.75" customHeight="1" x14ac:dyDescent="0.25">
      <c r="B16" s="262"/>
      <c r="C16" s="255"/>
      <c r="D16" s="255"/>
      <c r="E16" s="255"/>
      <c r="F16" s="262"/>
      <c r="G16" s="255"/>
      <c r="H16" s="255"/>
      <c r="I16" s="263"/>
      <c r="J16" s="258"/>
      <c r="K16" s="255"/>
      <c r="L16" s="255"/>
      <c r="M16" s="255"/>
      <c r="N16" s="923" t="s">
        <v>208</v>
      </c>
      <c r="O16" s="854"/>
      <c r="P16" s="854"/>
      <c r="Q16" s="906"/>
      <c r="R16" s="10"/>
      <c r="S16" s="10"/>
      <c r="T16" s="10"/>
      <c r="U16" s="10"/>
      <c r="V16" s="10"/>
    </row>
    <row r="17" spans="2:22" ht="19.5" customHeight="1" x14ac:dyDescent="0.25">
      <c r="B17" s="262"/>
      <c r="C17" s="255"/>
      <c r="D17" s="255"/>
      <c r="E17" s="255"/>
      <c r="F17" s="925" t="s">
        <v>179</v>
      </c>
      <c r="G17" s="926"/>
      <c r="H17" s="283"/>
      <c r="I17" s="285">
        <f>E20+'стол, тумба'!E58</f>
        <v>8721.6749999999993</v>
      </c>
      <c r="J17" s="926" t="s">
        <v>179</v>
      </c>
      <c r="K17" s="926"/>
      <c r="L17" s="283"/>
      <c r="M17" s="284">
        <f>'стол, тумба'!M58+E20</f>
        <v>8874.5625</v>
      </c>
      <c r="N17" s="925" t="s">
        <v>179</v>
      </c>
      <c r="O17" s="926"/>
      <c r="P17" s="283"/>
      <c r="Q17" s="285">
        <f>E20+'стол, тумба'!E58+'стол, тумба'!I58</f>
        <v>13041</v>
      </c>
      <c r="R17" s="10"/>
      <c r="S17" s="10"/>
      <c r="T17" s="10"/>
      <c r="U17" s="10"/>
      <c r="V17" s="10"/>
    </row>
    <row r="18" spans="2:22" ht="22.5" customHeight="1" x14ac:dyDescent="0.25">
      <c r="B18" s="102"/>
      <c r="C18" s="253"/>
      <c r="D18" s="253"/>
      <c r="E18" s="253"/>
      <c r="F18" s="923" t="s">
        <v>207</v>
      </c>
      <c r="G18" s="854"/>
      <c r="H18" s="854"/>
      <c r="I18" s="906"/>
      <c r="J18" s="924" t="s">
        <v>207</v>
      </c>
      <c r="K18" s="854"/>
      <c r="L18" s="854"/>
      <c r="M18" s="854"/>
      <c r="N18" s="923" t="s">
        <v>207</v>
      </c>
      <c r="O18" s="854"/>
      <c r="P18" s="854"/>
      <c r="Q18" s="906"/>
      <c r="R18" s="10"/>
      <c r="S18" s="10"/>
      <c r="T18" s="10"/>
      <c r="U18" s="10"/>
      <c r="V18" s="10"/>
    </row>
    <row r="19" spans="2:22" ht="15.75" customHeight="1" x14ac:dyDescent="0.25">
      <c r="B19" s="923" t="s">
        <v>202</v>
      </c>
      <c r="C19" s="924"/>
      <c r="D19" s="924"/>
      <c r="E19" s="308">
        <f>'стол, тумба'!D41</f>
        <v>4045.95</v>
      </c>
      <c r="F19" s="923" t="s">
        <v>181</v>
      </c>
      <c r="G19" s="854"/>
      <c r="H19" s="854"/>
      <c r="I19" s="906"/>
      <c r="J19" s="924" t="s">
        <v>182</v>
      </c>
      <c r="K19" s="854"/>
      <c r="L19" s="854"/>
      <c r="M19" s="854"/>
      <c r="N19" s="923" t="s">
        <v>181</v>
      </c>
      <c r="O19" s="854"/>
      <c r="P19" s="854"/>
      <c r="Q19" s="906"/>
      <c r="R19" s="10"/>
      <c r="S19" s="10"/>
      <c r="T19" s="10"/>
      <c r="U19" s="10"/>
      <c r="V19" s="10"/>
    </row>
    <row r="20" spans="2:22" ht="15.75" customHeight="1" x14ac:dyDescent="0.25">
      <c r="B20" s="964" t="s">
        <v>203</v>
      </c>
      <c r="C20" s="965"/>
      <c r="D20" s="965"/>
      <c r="E20" s="447">
        <f>'стол, тумба'!G41</f>
        <v>4402.3500000000004</v>
      </c>
      <c r="F20" s="262"/>
      <c r="G20" s="255"/>
      <c r="H20" s="255"/>
      <c r="I20" s="263"/>
      <c r="J20" s="258"/>
      <c r="K20" s="255"/>
      <c r="L20" s="255"/>
      <c r="M20" s="255"/>
      <c r="N20" s="923" t="s">
        <v>208</v>
      </c>
      <c r="O20" s="854"/>
      <c r="P20" s="854"/>
      <c r="Q20" s="906"/>
      <c r="R20" s="10"/>
      <c r="S20" s="10"/>
      <c r="T20" s="10"/>
      <c r="U20" s="10"/>
      <c r="V20" s="10"/>
    </row>
    <row r="21" spans="2:22" ht="19.5" customHeight="1" thickBot="1" x14ac:dyDescent="0.35">
      <c r="B21" s="972" t="s">
        <v>204</v>
      </c>
      <c r="C21" s="973"/>
      <c r="D21" s="973"/>
      <c r="E21" s="448">
        <f>'стол, тумба'!J41</f>
        <v>4819.5000000000009</v>
      </c>
      <c r="F21" s="949" t="s">
        <v>179</v>
      </c>
      <c r="G21" s="950"/>
      <c r="H21" s="269"/>
      <c r="I21" s="271">
        <f>E21+'стол, тумба'!E58</f>
        <v>9138.8250000000007</v>
      </c>
      <c r="J21" s="950" t="s">
        <v>179</v>
      </c>
      <c r="K21" s="950"/>
      <c r="L21" s="269"/>
      <c r="M21" s="270">
        <f>E21+'стол, тумба'!M58</f>
        <v>9291.7125000000015</v>
      </c>
      <c r="N21" s="949" t="s">
        <v>179</v>
      </c>
      <c r="O21" s="950"/>
      <c r="P21" s="269"/>
      <c r="Q21" s="271">
        <f>E21+'стол, тумба'!E58+'стол, тумба'!I58</f>
        <v>13458.150000000001</v>
      </c>
      <c r="R21" s="29"/>
      <c r="S21" s="29"/>
      <c r="U21" s="29"/>
      <c r="V21" s="29"/>
    </row>
    <row r="22" spans="2:22" ht="12" customHeight="1" thickTop="1" x14ac:dyDescent="0.25">
      <c r="B22" s="183"/>
      <c r="C22" s="252"/>
      <c r="D22" s="252"/>
      <c r="E22" s="253"/>
      <c r="F22" s="183"/>
      <c r="G22" s="412"/>
      <c r="H22" s="412"/>
      <c r="I22" s="414"/>
      <c r="J22" s="444"/>
      <c r="K22" s="192"/>
      <c r="L22" s="192"/>
      <c r="M22" s="193"/>
      <c r="N22" s="297"/>
      <c r="O22" s="290"/>
      <c r="P22" s="290"/>
      <c r="Q22" s="301"/>
      <c r="R22" s="253"/>
    </row>
    <row r="23" spans="2:22" ht="15.75" customHeight="1" x14ac:dyDescent="0.2">
      <c r="B23" s="102"/>
      <c r="C23" s="253"/>
      <c r="D23" s="253"/>
      <c r="E23" s="253"/>
      <c r="F23" s="102"/>
      <c r="G23" s="414"/>
      <c r="H23" s="414"/>
      <c r="I23" s="414"/>
      <c r="J23" s="445"/>
      <c r="K23" s="414"/>
      <c r="L23" s="414"/>
      <c r="M23" s="103"/>
      <c r="N23" s="102"/>
      <c r="O23" s="253"/>
      <c r="P23" s="253"/>
      <c r="Q23" s="103"/>
      <c r="R23" s="253"/>
    </row>
    <row r="24" spans="2:22" ht="15.75" customHeight="1" x14ac:dyDescent="0.25">
      <c r="B24" s="102"/>
      <c r="C24" s="253"/>
      <c r="D24" s="253"/>
      <c r="E24" s="253"/>
      <c r="F24" s="102"/>
      <c r="G24" s="414"/>
      <c r="H24" s="414"/>
      <c r="I24" s="414"/>
      <c r="J24" s="445"/>
      <c r="K24" s="414"/>
      <c r="L24" s="962"/>
      <c r="M24" s="963"/>
      <c r="N24" s="102"/>
      <c r="O24" s="253"/>
      <c r="P24" s="253"/>
      <c r="Q24" s="103"/>
      <c r="R24" s="253"/>
    </row>
    <row r="25" spans="2:22" ht="75.75" customHeight="1" x14ac:dyDescent="0.2">
      <c r="B25" s="102"/>
      <c r="C25" s="253"/>
      <c r="D25" s="54"/>
      <c r="E25" s="253"/>
      <c r="F25" s="102"/>
      <c r="G25" s="414"/>
      <c r="H25" s="54"/>
      <c r="I25" s="414"/>
      <c r="J25" s="445"/>
      <c r="K25" s="414"/>
      <c r="L25" s="414"/>
      <c r="M25" s="446"/>
      <c r="N25" s="102"/>
      <c r="O25" s="253"/>
      <c r="P25" s="253"/>
      <c r="Q25" s="103"/>
      <c r="R25" s="253"/>
      <c r="T25" s="7"/>
    </row>
    <row r="26" spans="2:22" ht="61.5" customHeight="1" x14ac:dyDescent="0.25">
      <c r="B26" s="923"/>
      <c r="C26" s="854"/>
      <c r="D26" s="854"/>
      <c r="E26" s="854"/>
      <c r="F26" s="923" t="s">
        <v>205</v>
      </c>
      <c r="G26" s="854"/>
      <c r="H26" s="854"/>
      <c r="I26" s="854"/>
      <c r="J26" s="961" t="s">
        <v>210</v>
      </c>
      <c r="K26" s="854"/>
      <c r="L26" s="854"/>
      <c r="M26" s="906"/>
      <c r="N26" s="923" t="s">
        <v>212</v>
      </c>
      <c r="O26" s="854"/>
      <c r="P26" s="854"/>
      <c r="Q26" s="906"/>
    </row>
    <row r="27" spans="2:22" ht="15.75" customHeight="1" x14ac:dyDescent="0.25">
      <c r="B27" s="923"/>
      <c r="C27" s="854"/>
      <c r="D27" s="854"/>
      <c r="E27" s="854"/>
      <c r="F27" s="923" t="s">
        <v>181</v>
      </c>
      <c r="G27" s="854"/>
      <c r="H27" s="854"/>
      <c r="I27" s="854"/>
      <c r="J27" s="961" t="s">
        <v>213</v>
      </c>
      <c r="K27" s="854"/>
      <c r="L27" s="854"/>
      <c r="M27" s="906"/>
      <c r="N27" s="923" t="s">
        <v>213</v>
      </c>
      <c r="O27" s="854"/>
      <c r="P27" s="854"/>
      <c r="Q27" s="906"/>
    </row>
    <row r="28" spans="2:22" ht="15.75" customHeight="1" x14ac:dyDescent="0.25">
      <c r="B28" s="923"/>
      <c r="C28" s="854"/>
      <c r="D28" s="854"/>
      <c r="E28" s="854"/>
      <c r="F28" s="923" t="s">
        <v>209</v>
      </c>
      <c r="G28" s="854"/>
      <c r="H28" s="854"/>
      <c r="I28" s="854"/>
      <c r="J28" s="961" t="s">
        <v>211</v>
      </c>
      <c r="K28" s="854"/>
      <c r="L28" s="854"/>
      <c r="M28" s="906"/>
      <c r="N28" s="923" t="s">
        <v>218</v>
      </c>
      <c r="O28" s="854"/>
      <c r="P28" s="854"/>
      <c r="Q28" s="906"/>
    </row>
    <row r="29" spans="2:22" ht="15.75" customHeight="1" x14ac:dyDescent="0.25">
      <c r="B29" s="923"/>
      <c r="C29" s="924"/>
      <c r="D29" s="924"/>
      <c r="E29" s="924"/>
      <c r="F29" s="923"/>
      <c r="G29" s="924"/>
      <c r="H29" s="924"/>
      <c r="I29" s="924"/>
      <c r="J29" s="961" t="s">
        <v>244</v>
      </c>
      <c r="K29" s="854"/>
      <c r="L29" s="854"/>
      <c r="M29" s="906"/>
      <c r="N29" s="923" t="s">
        <v>245</v>
      </c>
      <c r="O29" s="854"/>
      <c r="P29" s="854"/>
      <c r="Q29" s="906"/>
    </row>
    <row r="30" spans="2:22" ht="15.75" customHeight="1" x14ac:dyDescent="0.25">
      <c r="B30" s="262"/>
      <c r="C30" s="258"/>
      <c r="D30" s="258"/>
      <c r="E30" s="258"/>
      <c r="F30" s="421"/>
      <c r="G30" s="422"/>
      <c r="H30" s="422"/>
      <c r="I30" s="422"/>
      <c r="J30" s="961" t="s">
        <v>200</v>
      </c>
      <c r="K30" s="854"/>
      <c r="L30" s="854"/>
      <c r="M30" s="906"/>
      <c r="N30" s="923"/>
      <c r="O30" s="854"/>
      <c r="P30" s="854"/>
      <c r="Q30" s="906"/>
    </row>
    <row r="31" spans="2:22" ht="19.5" customHeight="1" x14ac:dyDescent="0.25">
      <c r="B31" s="927"/>
      <c r="C31" s="928"/>
      <c r="D31" s="257"/>
      <c r="E31" s="60"/>
      <c r="F31" s="927" t="s">
        <v>179</v>
      </c>
      <c r="G31" s="928"/>
      <c r="H31" s="423"/>
      <c r="I31" s="60">
        <f>E41+'стол, тумба'!E58+элементы!H19+элементы!F36</f>
        <v>10087.5375</v>
      </c>
      <c r="J31" s="968" t="s">
        <v>179</v>
      </c>
      <c r="K31" s="928"/>
      <c r="L31" s="423"/>
      <c r="M31" s="265">
        <f>E41*2+'стол, тумба'!E58*2+элементы!P19+элементы!F36*2+элементы!J63</f>
        <v>20518.3125</v>
      </c>
      <c r="N31" s="927" t="s">
        <v>179</v>
      </c>
      <c r="O31" s="928"/>
      <c r="P31" s="257"/>
      <c r="Q31" s="265">
        <f>E41*2+'стол, тумба'!M58*2+элементы!L19+элементы!F36*2</f>
        <v>19848.037499999999</v>
      </c>
    </row>
    <row r="32" spans="2:22" ht="22.5" customHeight="1" x14ac:dyDescent="0.25">
      <c r="B32" s="923"/>
      <c r="C32" s="924"/>
      <c r="D32" s="924"/>
      <c r="E32" s="951"/>
      <c r="F32" s="945" t="s">
        <v>206</v>
      </c>
      <c r="G32" s="948"/>
      <c r="H32" s="948"/>
      <c r="I32" s="948"/>
      <c r="J32" s="975" t="s">
        <v>214</v>
      </c>
      <c r="K32" s="946"/>
      <c r="L32" s="946"/>
      <c r="M32" s="947"/>
      <c r="N32" s="945" t="s">
        <v>214</v>
      </c>
      <c r="O32" s="946"/>
      <c r="P32" s="946"/>
      <c r="Q32" s="947"/>
    </row>
    <row r="33" spans="2:25" ht="15.75" customHeight="1" x14ac:dyDescent="0.25">
      <c r="B33" s="923"/>
      <c r="C33" s="924"/>
      <c r="D33" s="924"/>
      <c r="E33" s="951"/>
      <c r="F33" s="923" t="s">
        <v>181</v>
      </c>
      <c r="G33" s="924"/>
      <c r="H33" s="924"/>
      <c r="I33" s="924"/>
      <c r="J33" s="961" t="s">
        <v>215</v>
      </c>
      <c r="K33" s="854"/>
      <c r="L33" s="854"/>
      <c r="M33" s="906"/>
      <c r="N33" s="923" t="s">
        <v>215</v>
      </c>
      <c r="O33" s="854"/>
      <c r="P33" s="854"/>
      <c r="Q33" s="906"/>
    </row>
    <row r="34" spans="2:25" ht="15.75" customHeight="1" x14ac:dyDescent="0.25">
      <c r="B34" s="923"/>
      <c r="C34" s="924"/>
      <c r="D34" s="924"/>
      <c r="E34" s="951"/>
      <c r="F34" s="923" t="s">
        <v>209</v>
      </c>
      <c r="G34" s="924"/>
      <c r="H34" s="924"/>
      <c r="I34" s="924"/>
      <c r="J34" s="961" t="s">
        <v>211</v>
      </c>
      <c r="K34" s="854"/>
      <c r="L34" s="854"/>
      <c r="M34" s="906"/>
      <c r="N34" s="923" t="s">
        <v>219</v>
      </c>
      <c r="O34" s="854"/>
      <c r="P34" s="854"/>
      <c r="Q34" s="906"/>
    </row>
    <row r="35" spans="2:25" ht="15.75" customHeight="1" x14ac:dyDescent="0.25">
      <c r="B35" s="927"/>
      <c r="C35" s="928"/>
      <c r="D35" s="929"/>
      <c r="E35" s="966"/>
      <c r="F35" s="927"/>
      <c r="G35" s="928"/>
      <c r="H35" s="929"/>
      <c r="I35" s="929"/>
      <c r="J35" s="961" t="s">
        <v>244</v>
      </c>
      <c r="K35" s="854"/>
      <c r="L35" s="854"/>
      <c r="M35" s="906"/>
      <c r="N35" s="923" t="s">
        <v>245</v>
      </c>
      <c r="O35" s="854"/>
      <c r="P35" s="854"/>
      <c r="Q35" s="906"/>
    </row>
    <row r="36" spans="2:25" ht="15.75" customHeight="1" x14ac:dyDescent="0.25">
      <c r="B36" s="419"/>
      <c r="C36" s="420"/>
      <c r="D36" s="423"/>
      <c r="E36" s="264"/>
      <c r="F36" s="419"/>
      <c r="G36" s="420"/>
      <c r="H36" s="423"/>
      <c r="I36" s="423"/>
      <c r="J36" s="961" t="s">
        <v>198</v>
      </c>
      <c r="K36" s="854"/>
      <c r="L36" s="854"/>
      <c r="M36" s="906"/>
      <c r="N36" s="923"/>
      <c r="O36" s="854"/>
      <c r="P36" s="854"/>
      <c r="Q36" s="906"/>
    </row>
    <row r="37" spans="2:25" ht="18" customHeight="1" x14ac:dyDescent="0.25">
      <c r="B37" s="927"/>
      <c r="C37" s="928"/>
      <c r="D37" s="423"/>
      <c r="E37" s="265"/>
      <c r="F37" s="925" t="s">
        <v>179</v>
      </c>
      <c r="G37" s="926"/>
      <c r="H37" s="283"/>
      <c r="I37" s="284">
        <f>+E42+'стол, тумба'!E58+элементы!H19+элементы!F36</f>
        <v>10443.9375</v>
      </c>
      <c r="J37" s="967" t="s">
        <v>179</v>
      </c>
      <c r="K37" s="926"/>
      <c r="L37" s="283"/>
      <c r="M37" s="285">
        <f>E42*2+'стол, тумба'!E58*2+элементы!P19+элементы!F36*2+элементы!M63</f>
        <v>21387.037499999999</v>
      </c>
      <c r="N37" s="925" t="s">
        <v>179</v>
      </c>
      <c r="O37" s="926"/>
      <c r="P37" s="283"/>
      <c r="Q37" s="285">
        <f>E42*2+'стол, тумба'!M58*2+элементы!L19+элементы!F36*2</f>
        <v>20560.837500000001</v>
      </c>
    </row>
    <row r="38" spans="2:25" ht="22.5" customHeight="1" x14ac:dyDescent="0.25">
      <c r="B38" s="923"/>
      <c r="C38" s="924"/>
      <c r="D38" s="924"/>
      <c r="E38" s="924"/>
      <c r="F38" s="923" t="s">
        <v>207</v>
      </c>
      <c r="G38" s="924"/>
      <c r="H38" s="924"/>
      <c r="I38" s="924"/>
      <c r="J38" s="961" t="s">
        <v>216</v>
      </c>
      <c r="K38" s="854"/>
      <c r="L38" s="854"/>
      <c r="M38" s="906"/>
      <c r="N38" s="923" t="s">
        <v>216</v>
      </c>
      <c r="O38" s="854"/>
      <c r="P38" s="854"/>
      <c r="Q38" s="906"/>
    </row>
    <row r="39" spans="2:25" ht="15.75" customHeight="1" x14ac:dyDescent="0.25">
      <c r="B39" s="923"/>
      <c r="C39" s="924"/>
      <c r="D39" s="924"/>
      <c r="E39" s="924"/>
      <c r="F39" s="923" t="s">
        <v>181</v>
      </c>
      <c r="G39" s="924"/>
      <c r="H39" s="924"/>
      <c r="I39" s="924"/>
      <c r="J39" s="961" t="s">
        <v>217</v>
      </c>
      <c r="K39" s="854"/>
      <c r="L39" s="854"/>
      <c r="M39" s="906"/>
      <c r="N39" s="923" t="s">
        <v>217</v>
      </c>
      <c r="O39" s="854"/>
      <c r="P39" s="854"/>
      <c r="Q39" s="906"/>
    </row>
    <row r="40" spans="2:25" ht="15.75" customHeight="1" x14ac:dyDescent="0.25">
      <c r="B40" s="923"/>
      <c r="C40" s="924"/>
      <c r="D40" s="924"/>
      <c r="E40" s="924"/>
      <c r="F40" s="923" t="s">
        <v>209</v>
      </c>
      <c r="G40" s="924"/>
      <c r="H40" s="924"/>
      <c r="I40" s="924"/>
      <c r="J40" s="961" t="s">
        <v>211</v>
      </c>
      <c r="K40" s="854"/>
      <c r="L40" s="854"/>
      <c r="M40" s="906"/>
      <c r="N40" s="923" t="s">
        <v>219</v>
      </c>
      <c r="O40" s="854"/>
      <c r="P40" s="854"/>
      <c r="Q40" s="906"/>
    </row>
    <row r="41" spans="2:25" ht="15.75" customHeight="1" x14ac:dyDescent="0.25">
      <c r="B41" s="923" t="s">
        <v>466</v>
      </c>
      <c r="C41" s="924"/>
      <c r="D41" s="924"/>
      <c r="E41" s="299">
        <f>'стол, тумба'!D41</f>
        <v>4045.95</v>
      </c>
      <c r="F41" s="421"/>
      <c r="G41" s="422"/>
      <c r="H41" s="422"/>
      <c r="I41" s="422"/>
      <c r="J41" s="961" t="s">
        <v>244</v>
      </c>
      <c r="K41" s="854"/>
      <c r="L41" s="854"/>
      <c r="M41" s="906"/>
      <c r="N41" s="923" t="s">
        <v>245</v>
      </c>
      <c r="O41" s="854"/>
      <c r="P41" s="854"/>
      <c r="Q41" s="906"/>
    </row>
    <row r="42" spans="2:25" ht="15.75" customHeight="1" x14ac:dyDescent="0.25">
      <c r="B42" s="421" t="s">
        <v>467</v>
      </c>
      <c r="C42" s="422"/>
      <c r="D42" s="422"/>
      <c r="E42" s="299">
        <f>'стол, тумба'!G41</f>
        <v>4402.3500000000004</v>
      </c>
      <c r="F42" s="421"/>
      <c r="G42" s="422"/>
      <c r="H42" s="422"/>
      <c r="I42" s="422"/>
      <c r="J42" s="961" t="s">
        <v>199</v>
      </c>
      <c r="K42" s="854"/>
      <c r="L42" s="854"/>
      <c r="M42" s="906"/>
      <c r="N42" s="923"/>
      <c r="O42" s="854"/>
      <c r="P42" s="854"/>
      <c r="Q42" s="906"/>
    </row>
    <row r="43" spans="2:25" ht="19.5" customHeight="1" thickBot="1" x14ac:dyDescent="0.3">
      <c r="B43" s="921" t="s">
        <v>468</v>
      </c>
      <c r="C43" s="922"/>
      <c r="D43" s="922"/>
      <c r="E43" s="309">
        <f>'стол, тумба'!J41</f>
        <v>4819.5000000000009</v>
      </c>
      <c r="F43" s="927" t="s">
        <v>179</v>
      </c>
      <c r="G43" s="928"/>
      <c r="H43" s="423"/>
      <c r="I43" s="60">
        <f>E43+'стол, тумба'!E58+элементы!H19+элементы!F36</f>
        <v>10861.087500000001</v>
      </c>
      <c r="J43" s="974" t="s">
        <v>179</v>
      </c>
      <c r="K43" s="950"/>
      <c r="L43" s="269"/>
      <c r="M43" s="271">
        <f>E43*2+'стол, тумба'!E58*2+элементы!P19+элементы!F36*2+элементы!P63</f>
        <v>22376.250000000004</v>
      </c>
      <c r="N43" s="949" t="s">
        <v>179</v>
      </c>
      <c r="O43" s="950"/>
      <c r="P43" s="269"/>
      <c r="Q43" s="271">
        <f>E43*2+'стол, тумба'!M58*2+элементы!L19+элементы!F36*2</f>
        <v>21395.137500000004</v>
      </c>
      <c r="R43" s="253"/>
    </row>
    <row r="44" spans="2:25" ht="31.5" customHeight="1" thickTop="1" thickBot="1" x14ac:dyDescent="0.25">
      <c r="B44" s="935" t="s">
        <v>316</v>
      </c>
      <c r="C44" s="936"/>
      <c r="D44" s="936"/>
      <c r="E44" s="936"/>
      <c r="F44" s="936"/>
      <c r="G44" s="936"/>
      <c r="H44" s="936"/>
      <c r="I44" s="936"/>
      <c r="J44" s="936"/>
      <c r="K44" s="936"/>
      <c r="L44" s="936"/>
      <c r="M44" s="936"/>
      <c r="N44" s="936"/>
      <c r="O44" s="936"/>
      <c r="P44" s="936"/>
      <c r="Q44" s="937"/>
    </row>
    <row r="45" spans="2:25" ht="10.5" customHeight="1" thickTop="1" x14ac:dyDescent="0.25">
      <c r="B45" s="183"/>
      <c r="C45" s="252"/>
      <c r="D45" s="252"/>
      <c r="E45" s="253"/>
      <c r="F45" s="276"/>
      <c r="G45" s="127"/>
      <c r="H45" s="222"/>
      <c r="I45" s="224"/>
      <c r="J45" s="276"/>
      <c r="K45" s="431"/>
      <c r="L45" s="418"/>
      <c r="M45" s="224"/>
      <c r="N45" s="191"/>
      <c r="O45" s="192"/>
      <c r="P45" s="192"/>
      <c r="Q45" s="193"/>
      <c r="V45" s="46"/>
      <c r="W45" s="46"/>
      <c r="X45" s="8"/>
      <c r="Y45" s="46"/>
    </row>
    <row r="46" spans="2:25" ht="15.75" customHeight="1" x14ac:dyDescent="0.25">
      <c r="B46" s="102"/>
      <c r="C46" s="253"/>
      <c r="D46" s="253"/>
      <c r="E46" s="253"/>
      <c r="F46" s="302"/>
      <c r="G46" s="254"/>
      <c r="H46" s="253"/>
      <c r="I46" s="303"/>
      <c r="J46" s="102"/>
      <c r="K46" s="414"/>
      <c r="L46" s="414"/>
      <c r="M46" s="103"/>
      <c r="N46" s="102"/>
      <c r="O46" s="414"/>
      <c r="P46" s="414"/>
      <c r="Q46" s="103"/>
      <c r="V46" s="45"/>
      <c r="W46" s="45"/>
      <c r="Y46" s="5"/>
    </row>
    <row r="47" spans="2:25" ht="15.75" customHeight="1" x14ac:dyDescent="0.25">
      <c r="B47" s="102"/>
      <c r="C47" s="253"/>
      <c r="D47" s="253"/>
      <c r="E47" s="253"/>
      <c r="F47" s="102"/>
      <c r="G47" s="253"/>
      <c r="H47" s="253"/>
      <c r="I47" s="303"/>
      <c r="J47" s="102"/>
      <c r="K47" s="414"/>
      <c r="L47" s="414"/>
      <c r="M47" s="103"/>
      <c r="N47" s="102"/>
      <c r="O47" s="414"/>
      <c r="P47" s="962"/>
      <c r="Q47" s="963"/>
      <c r="Y47" s="5"/>
    </row>
    <row r="48" spans="2:25" ht="72.75" customHeight="1" x14ac:dyDescent="0.2">
      <c r="B48" s="102"/>
      <c r="C48" s="253"/>
      <c r="D48" s="54"/>
      <c r="E48" s="253"/>
      <c r="F48" s="102"/>
      <c r="G48" s="253"/>
      <c r="H48" s="253"/>
      <c r="I48" s="304"/>
      <c r="J48" s="102"/>
      <c r="K48" s="414"/>
      <c r="L48" s="414"/>
      <c r="M48" s="103"/>
      <c r="N48" s="102"/>
      <c r="O48" s="414"/>
      <c r="P48" s="414"/>
      <c r="Q48" s="446"/>
      <c r="Y48" s="12"/>
    </row>
    <row r="49" spans="2:25" ht="20.25" customHeight="1" x14ac:dyDescent="0.25">
      <c r="B49" s="964"/>
      <c r="C49" s="965"/>
      <c r="D49" s="965"/>
      <c r="E49" s="308"/>
      <c r="F49" s="102"/>
      <c r="G49" s="253"/>
      <c r="H49" s="253"/>
      <c r="I49" s="304"/>
      <c r="J49" s="102"/>
      <c r="K49" s="414"/>
      <c r="L49" s="414"/>
      <c r="M49" s="103"/>
      <c r="N49" s="923"/>
      <c r="O49" s="854"/>
      <c r="P49" s="854"/>
      <c r="Q49" s="906"/>
      <c r="Y49" s="12"/>
    </row>
    <row r="50" spans="2:25" ht="20.25" customHeight="1" x14ac:dyDescent="0.25">
      <c r="B50" s="964"/>
      <c r="C50" s="965"/>
      <c r="D50" s="965"/>
      <c r="E50" s="308"/>
      <c r="F50" s="102"/>
      <c r="G50" s="253"/>
      <c r="H50" s="253"/>
      <c r="I50" s="304"/>
      <c r="J50" s="102"/>
      <c r="K50" s="414"/>
      <c r="L50" s="414"/>
      <c r="M50" s="103"/>
      <c r="N50" s="923"/>
      <c r="O50" s="924"/>
      <c r="P50" s="924"/>
      <c r="Q50" s="951"/>
      <c r="Y50" s="12"/>
    </row>
    <row r="51" spans="2:25" ht="20.25" customHeight="1" x14ac:dyDescent="0.25">
      <c r="B51" s="964"/>
      <c r="C51" s="965"/>
      <c r="D51" s="965"/>
      <c r="E51" s="308"/>
      <c r="F51" s="102"/>
      <c r="G51" s="253"/>
      <c r="H51" s="253"/>
      <c r="I51" s="304"/>
      <c r="J51" s="102"/>
      <c r="K51" s="414"/>
      <c r="L51" s="414"/>
      <c r="M51" s="103"/>
      <c r="N51" s="923"/>
      <c r="O51" s="924"/>
      <c r="P51" s="924"/>
      <c r="Q51" s="951"/>
      <c r="Y51" s="12"/>
    </row>
    <row r="52" spans="2:25" ht="20.25" customHeight="1" x14ac:dyDescent="0.2">
      <c r="B52" s="307"/>
      <c r="C52" s="259"/>
      <c r="D52" s="259"/>
      <c r="E52" s="308"/>
      <c r="F52" s="102"/>
      <c r="G52" s="253"/>
      <c r="H52" s="253"/>
      <c r="I52" s="304"/>
      <c r="J52" s="102"/>
      <c r="K52" s="414"/>
      <c r="L52" s="414"/>
      <c r="M52" s="103"/>
      <c r="N52" s="102"/>
      <c r="O52" s="414"/>
      <c r="P52" s="414"/>
      <c r="Q52" s="103"/>
      <c r="Y52" s="12"/>
    </row>
    <row r="53" spans="2:25" ht="35.25" customHeight="1" x14ac:dyDescent="0.25">
      <c r="B53" s="923"/>
      <c r="C53" s="924"/>
      <c r="D53" s="924"/>
      <c r="E53" s="924"/>
      <c r="F53" s="923" t="s">
        <v>319</v>
      </c>
      <c r="G53" s="854"/>
      <c r="H53" s="854"/>
      <c r="I53" s="906"/>
      <c r="J53" s="923" t="s">
        <v>319</v>
      </c>
      <c r="K53" s="854"/>
      <c r="L53" s="854"/>
      <c r="M53" s="906"/>
      <c r="N53" s="923" t="s">
        <v>319</v>
      </c>
      <c r="O53" s="854"/>
      <c r="P53" s="854"/>
      <c r="Q53" s="906"/>
      <c r="V53" s="924"/>
      <c r="W53" s="924"/>
      <c r="X53" s="924"/>
      <c r="Y53" s="924"/>
    </row>
    <row r="54" spans="2:25" ht="15.75" customHeight="1" x14ac:dyDescent="0.25">
      <c r="B54" s="923"/>
      <c r="C54" s="924"/>
      <c r="D54" s="924"/>
      <c r="E54" s="924"/>
      <c r="F54" s="923" t="s">
        <v>181</v>
      </c>
      <c r="G54" s="854"/>
      <c r="H54" s="854"/>
      <c r="I54" s="906"/>
      <c r="J54" s="923" t="s">
        <v>181</v>
      </c>
      <c r="K54" s="854"/>
      <c r="L54" s="854"/>
      <c r="M54" s="906"/>
      <c r="N54" s="923" t="s">
        <v>181</v>
      </c>
      <c r="O54" s="924"/>
      <c r="P54" s="924"/>
      <c r="Q54" s="951"/>
      <c r="V54" s="924"/>
      <c r="W54" s="924"/>
      <c r="X54" s="924"/>
      <c r="Y54" s="924"/>
    </row>
    <row r="55" spans="2:25" ht="15.75" customHeight="1" x14ac:dyDescent="0.25">
      <c r="B55" s="923"/>
      <c r="C55" s="924"/>
      <c r="D55" s="924"/>
      <c r="E55" s="924"/>
      <c r="F55" s="262"/>
      <c r="G55" s="255"/>
      <c r="H55" s="255"/>
      <c r="I55" s="263"/>
      <c r="J55" s="923" t="s">
        <v>208</v>
      </c>
      <c r="K55" s="854"/>
      <c r="L55" s="854"/>
      <c r="M55" s="906"/>
      <c r="N55" s="923" t="s">
        <v>209</v>
      </c>
      <c r="O55" s="924"/>
      <c r="P55" s="924"/>
      <c r="Q55" s="951"/>
      <c r="V55" s="924"/>
      <c r="W55" s="924"/>
      <c r="X55" s="924"/>
      <c r="Y55" s="924"/>
    </row>
    <row r="56" spans="2:25" ht="19.5" customHeight="1" x14ac:dyDescent="0.25">
      <c r="B56" s="927"/>
      <c r="C56" s="928"/>
      <c r="D56" s="257"/>
      <c r="E56" s="60"/>
      <c r="F56" s="927" t="s">
        <v>179</v>
      </c>
      <c r="G56" s="928"/>
      <c r="H56" s="257"/>
      <c r="I56" s="265">
        <f>E62+'стол, тумба'!E58</f>
        <v>8546.5125000000007</v>
      </c>
      <c r="J56" s="927" t="s">
        <v>179</v>
      </c>
      <c r="K56" s="928"/>
      <c r="L56" s="423"/>
      <c r="M56" s="265">
        <f>E62+'стол, тумба'!E58+'стол, тумба'!I58</f>
        <v>12865.837500000001</v>
      </c>
      <c r="N56" s="927" t="s">
        <v>179</v>
      </c>
      <c r="O56" s="928"/>
      <c r="P56" s="283"/>
      <c r="Q56" s="285">
        <f>E62+'стол, тумба'!E58+элементы!H19+элементы!F36</f>
        <v>10268.775000000001</v>
      </c>
      <c r="V56" s="53"/>
      <c r="W56" s="50"/>
      <c r="X56" s="50"/>
      <c r="Y56" s="50"/>
    </row>
    <row r="57" spans="2:25" ht="22.5" customHeight="1" x14ac:dyDescent="0.25">
      <c r="B57" s="923"/>
      <c r="C57" s="854"/>
      <c r="D57" s="854"/>
      <c r="E57" s="854"/>
      <c r="F57" s="945" t="s">
        <v>274</v>
      </c>
      <c r="G57" s="946"/>
      <c r="H57" s="946"/>
      <c r="I57" s="947"/>
      <c r="J57" s="945" t="s">
        <v>274</v>
      </c>
      <c r="K57" s="946"/>
      <c r="L57" s="946"/>
      <c r="M57" s="947"/>
      <c r="N57" s="945" t="s">
        <v>274</v>
      </c>
      <c r="O57" s="946"/>
      <c r="P57" s="946"/>
      <c r="Q57" s="947"/>
    </row>
    <row r="58" spans="2:25" ht="15.75" customHeight="1" x14ac:dyDescent="0.25">
      <c r="B58" s="923"/>
      <c r="C58" s="854"/>
      <c r="D58" s="854"/>
      <c r="E58" s="854"/>
      <c r="F58" s="923" t="s">
        <v>181</v>
      </c>
      <c r="G58" s="854"/>
      <c r="H58" s="854"/>
      <c r="I58" s="906"/>
      <c r="J58" s="923" t="s">
        <v>181</v>
      </c>
      <c r="K58" s="854"/>
      <c r="L58" s="854"/>
      <c r="M58" s="906"/>
      <c r="N58" s="923" t="s">
        <v>181</v>
      </c>
      <c r="O58" s="924"/>
      <c r="P58" s="924"/>
      <c r="Q58" s="951"/>
    </row>
    <row r="59" spans="2:25" ht="15.75" customHeight="1" x14ac:dyDescent="0.25">
      <c r="B59" s="262"/>
      <c r="C59" s="258"/>
      <c r="D59" s="258"/>
      <c r="E59" s="299"/>
      <c r="F59" s="262"/>
      <c r="G59" s="255"/>
      <c r="H59" s="255"/>
      <c r="I59" s="263"/>
      <c r="J59" s="923" t="s">
        <v>208</v>
      </c>
      <c r="K59" s="854"/>
      <c r="L59" s="854"/>
      <c r="M59" s="906"/>
      <c r="N59" s="923" t="s">
        <v>209</v>
      </c>
      <c r="O59" s="924"/>
      <c r="P59" s="924"/>
      <c r="Q59" s="951"/>
    </row>
    <row r="60" spans="2:25" ht="19.5" customHeight="1" x14ac:dyDescent="0.25">
      <c r="B60" s="923"/>
      <c r="C60" s="924"/>
      <c r="D60" s="924"/>
      <c r="E60" s="299"/>
      <c r="F60" s="925" t="s">
        <v>179</v>
      </c>
      <c r="G60" s="926"/>
      <c r="H60" s="283"/>
      <c r="I60" s="285">
        <f>E63+'стол, тумба'!E58</f>
        <v>9171.2250000000004</v>
      </c>
      <c r="J60" s="925" t="s">
        <v>179</v>
      </c>
      <c r="K60" s="926"/>
      <c r="L60" s="283"/>
      <c r="M60" s="285">
        <f>E63+'стол, тумба'!E58+'стол, тумба'!I58</f>
        <v>13490.55</v>
      </c>
      <c r="N60" s="925" t="s">
        <v>179</v>
      </c>
      <c r="O60" s="926"/>
      <c r="P60" s="283"/>
      <c r="Q60" s="285">
        <f>E63+'стол, тумба'!E58+элементы!H19+элементы!F36</f>
        <v>10893.487500000001</v>
      </c>
    </row>
    <row r="61" spans="2:25" ht="22.5" customHeight="1" x14ac:dyDescent="0.25">
      <c r="B61" s="923"/>
      <c r="C61" s="924"/>
      <c r="D61" s="924"/>
      <c r="E61" s="924"/>
      <c r="F61" s="923" t="s">
        <v>275</v>
      </c>
      <c r="G61" s="924"/>
      <c r="H61" s="924"/>
      <c r="I61" s="951"/>
      <c r="J61" s="923" t="s">
        <v>275</v>
      </c>
      <c r="K61" s="924"/>
      <c r="L61" s="924"/>
      <c r="M61" s="951"/>
      <c r="N61" s="923" t="s">
        <v>275</v>
      </c>
      <c r="O61" s="854"/>
      <c r="P61" s="854"/>
      <c r="Q61" s="906"/>
    </row>
    <row r="62" spans="2:25" ht="18" customHeight="1" x14ac:dyDescent="0.25">
      <c r="B62" s="964" t="s">
        <v>317</v>
      </c>
      <c r="C62" s="965"/>
      <c r="D62" s="965"/>
      <c r="E62" s="308">
        <f>'стол, тумба'!J27</f>
        <v>4227.1875</v>
      </c>
      <c r="F62" s="923" t="s">
        <v>181</v>
      </c>
      <c r="G62" s="924"/>
      <c r="H62" s="924"/>
      <c r="I62" s="951"/>
      <c r="J62" s="923" t="s">
        <v>181</v>
      </c>
      <c r="K62" s="924"/>
      <c r="L62" s="924"/>
      <c r="M62" s="951"/>
      <c r="N62" s="923" t="s">
        <v>181</v>
      </c>
      <c r="O62" s="924"/>
      <c r="P62" s="924"/>
      <c r="Q62" s="951"/>
    </row>
    <row r="63" spans="2:25" ht="20.25" customHeight="1" x14ac:dyDescent="0.25">
      <c r="B63" s="964" t="s">
        <v>272</v>
      </c>
      <c r="C63" s="965"/>
      <c r="D63" s="965"/>
      <c r="E63" s="308">
        <f>'стол, тумба'!M27</f>
        <v>4851.9000000000005</v>
      </c>
      <c r="F63" s="262"/>
      <c r="G63" s="255"/>
      <c r="H63" s="255"/>
      <c r="I63" s="263"/>
      <c r="J63" s="923" t="s">
        <v>208</v>
      </c>
      <c r="K63" s="924"/>
      <c r="L63" s="924"/>
      <c r="M63" s="951"/>
      <c r="N63" s="923" t="s">
        <v>209</v>
      </c>
      <c r="O63" s="924"/>
      <c r="P63" s="924"/>
      <c r="Q63" s="951"/>
    </row>
    <row r="64" spans="2:25" ht="19.5" customHeight="1" thickBot="1" x14ac:dyDescent="0.3">
      <c r="B64" s="964" t="s">
        <v>273</v>
      </c>
      <c r="C64" s="965"/>
      <c r="D64" s="965"/>
      <c r="E64" s="308">
        <f>'стол, тумба'!P27</f>
        <v>5338.9125000000004</v>
      </c>
      <c r="F64" s="927" t="s">
        <v>179</v>
      </c>
      <c r="G64" s="928"/>
      <c r="H64" s="257"/>
      <c r="I64" s="265">
        <f>E64+'стол, тумба'!E58</f>
        <v>9658.2374999999993</v>
      </c>
      <c r="J64" s="927" t="s">
        <v>179</v>
      </c>
      <c r="K64" s="928"/>
      <c r="L64" s="423"/>
      <c r="M64" s="265">
        <f>'Схема 2 '!E64+'стол, тумба'!E58+'стол, тумба'!I58</f>
        <v>13977.5625</v>
      </c>
      <c r="N64" s="949" t="s">
        <v>179</v>
      </c>
      <c r="O64" s="950"/>
      <c r="P64" s="269"/>
      <c r="Q64" s="271">
        <f>E64+'стол, тумба'!E58+элементы!H19+элементы!F36</f>
        <v>11380.5</v>
      </c>
    </row>
    <row r="65" spans="2:18" ht="12" customHeight="1" thickTop="1" x14ac:dyDescent="0.25">
      <c r="B65" s="289"/>
      <c r="C65" s="293"/>
      <c r="D65" s="290"/>
      <c r="E65" s="294"/>
      <c r="F65" s="297"/>
      <c r="G65" s="290"/>
      <c r="H65" s="290"/>
      <c r="I65" s="293"/>
      <c r="J65" s="290"/>
      <c r="K65" s="290"/>
      <c r="L65" s="297"/>
      <c r="M65" s="290"/>
      <c r="N65" s="293"/>
      <c r="O65" s="290"/>
      <c r="P65" s="290"/>
      <c r="Q65" s="294"/>
    </row>
    <row r="66" spans="2:18" ht="15.75" customHeight="1" x14ac:dyDescent="0.2">
      <c r="B66" s="102"/>
      <c r="C66" s="414"/>
      <c r="D66" s="414"/>
      <c r="E66" s="103"/>
      <c r="F66" s="102"/>
      <c r="G66" s="414"/>
      <c r="H66" s="414"/>
      <c r="I66" s="414"/>
      <c r="J66" s="414"/>
      <c r="K66" s="414"/>
      <c r="L66" s="102"/>
      <c r="M66" s="414"/>
      <c r="N66" s="414"/>
      <c r="O66" s="414"/>
      <c r="P66" s="414"/>
      <c r="Q66" s="103"/>
    </row>
    <row r="67" spans="2:18" ht="15.75" customHeight="1" x14ac:dyDescent="0.2">
      <c r="B67" s="102"/>
      <c r="C67" s="414"/>
      <c r="D67" s="414"/>
      <c r="E67" s="103"/>
      <c r="F67" s="102"/>
      <c r="G67" s="414"/>
      <c r="H67" s="414"/>
      <c r="I67" s="414"/>
      <c r="J67" s="414"/>
      <c r="K67" s="414"/>
      <c r="L67" s="102"/>
      <c r="M67" s="414"/>
      <c r="N67" s="414"/>
      <c r="O67" s="414"/>
      <c r="P67" s="414"/>
      <c r="Q67" s="103"/>
    </row>
    <row r="68" spans="2:18" ht="87.75" customHeight="1" x14ac:dyDescent="0.2">
      <c r="B68" s="102"/>
      <c r="C68" s="414"/>
      <c r="D68" s="414"/>
      <c r="E68" s="103"/>
      <c r="F68" s="102"/>
      <c r="G68" s="414"/>
      <c r="H68" s="414"/>
      <c r="I68" s="414"/>
      <c r="J68" s="414"/>
      <c r="K68" s="414"/>
      <c r="L68" s="102"/>
      <c r="M68" s="414"/>
      <c r="N68" s="414"/>
      <c r="O68" s="414"/>
      <c r="P68" s="414"/>
      <c r="Q68" s="103"/>
    </row>
    <row r="69" spans="2:18" ht="61.5" customHeight="1" x14ac:dyDescent="0.25">
      <c r="B69" s="267"/>
      <c r="C69" s="415"/>
      <c r="D69" s="414"/>
      <c r="E69" s="103"/>
      <c r="F69" s="421" t="s">
        <v>320</v>
      </c>
      <c r="G69" s="452"/>
      <c r="H69" s="452"/>
      <c r="I69" s="452"/>
      <c r="J69" s="452"/>
      <c r="K69" s="429"/>
      <c r="L69" s="421" t="s">
        <v>320</v>
      </c>
      <c r="M69" s="415"/>
      <c r="N69" s="415"/>
      <c r="O69" s="414"/>
      <c r="P69" s="414"/>
      <c r="Q69" s="103"/>
    </row>
    <row r="70" spans="2:18" ht="15.75" customHeight="1" x14ac:dyDescent="0.25">
      <c r="B70" s="923"/>
      <c r="C70" s="924"/>
      <c r="D70" s="924"/>
      <c r="E70" s="951"/>
      <c r="F70" s="923" t="s">
        <v>321</v>
      </c>
      <c r="G70" s="924"/>
      <c r="H70" s="924"/>
      <c r="I70" s="924"/>
      <c r="J70" s="422"/>
      <c r="K70" s="422"/>
      <c r="L70" s="421" t="s">
        <v>321</v>
      </c>
      <c r="M70" s="415"/>
      <c r="N70" s="415"/>
      <c r="O70" s="415"/>
      <c r="P70" s="414"/>
      <c r="Q70" s="103"/>
    </row>
    <row r="71" spans="2:18" ht="15.75" customHeight="1" x14ac:dyDescent="0.25">
      <c r="B71" s="923"/>
      <c r="C71" s="924"/>
      <c r="D71" s="924"/>
      <c r="E71" s="951"/>
      <c r="F71" s="923" t="s">
        <v>211</v>
      </c>
      <c r="G71" s="924"/>
      <c r="H71" s="924"/>
      <c r="I71" s="924"/>
      <c r="J71" s="422"/>
      <c r="K71" s="422"/>
      <c r="L71" s="421" t="s">
        <v>211</v>
      </c>
      <c r="M71" s="415"/>
      <c r="N71" s="415"/>
      <c r="O71" s="415"/>
      <c r="P71" s="414"/>
      <c r="Q71" s="103"/>
    </row>
    <row r="72" spans="2:18" ht="15.75" customHeight="1" x14ac:dyDescent="0.25">
      <c r="B72" s="927"/>
      <c r="C72" s="928"/>
      <c r="D72" s="929"/>
      <c r="E72" s="966"/>
      <c r="F72" s="923" t="s">
        <v>244</v>
      </c>
      <c r="G72" s="924"/>
      <c r="H72" s="924"/>
      <c r="I72" s="924"/>
      <c r="J72" s="422"/>
      <c r="K72" s="422"/>
      <c r="L72" s="421" t="s">
        <v>278</v>
      </c>
      <c r="M72" s="415"/>
      <c r="N72" s="415"/>
      <c r="O72" s="415"/>
      <c r="P72" s="414"/>
      <c r="Q72" s="103"/>
    </row>
    <row r="73" spans="2:18" ht="15.75" customHeight="1" x14ac:dyDescent="0.25">
      <c r="B73" s="419"/>
      <c r="C73" s="420"/>
      <c r="D73" s="423"/>
      <c r="E73" s="264"/>
      <c r="F73" s="923" t="s">
        <v>200</v>
      </c>
      <c r="G73" s="924"/>
      <c r="H73" s="924"/>
      <c r="I73" s="924"/>
      <c r="J73" s="422"/>
      <c r="K73" s="422"/>
      <c r="L73" s="421"/>
      <c r="M73" s="415"/>
      <c r="N73" s="415"/>
      <c r="O73" s="415"/>
      <c r="P73" s="414"/>
      <c r="Q73" s="103"/>
    </row>
    <row r="74" spans="2:18" ht="19.5" customHeight="1" x14ac:dyDescent="0.25">
      <c r="B74" s="927"/>
      <c r="C74" s="928"/>
      <c r="D74" s="423"/>
      <c r="E74" s="265"/>
      <c r="F74" s="925" t="s">
        <v>179</v>
      </c>
      <c r="G74" s="926"/>
      <c r="H74" s="423"/>
      <c r="I74" s="60"/>
      <c r="J74" s="417"/>
      <c r="K74" s="285">
        <f>E84*2+'стол, тумба'!E58*2+элементы!P19+элементы!F36*2+элементы!J63</f>
        <v>20880.787500000002</v>
      </c>
      <c r="L74" s="421" t="s">
        <v>179</v>
      </c>
      <c r="M74" s="420"/>
      <c r="N74" s="423"/>
      <c r="O74" s="60"/>
      <c r="P74" s="414"/>
      <c r="Q74" s="285">
        <f>E84*2+'стол, тумба'!E58*2+'стол, тумба'!I58*2</f>
        <v>25731.675000000003</v>
      </c>
    </row>
    <row r="75" spans="2:18" ht="22.5" customHeight="1" x14ac:dyDescent="0.25">
      <c r="B75" s="923"/>
      <c r="C75" s="854"/>
      <c r="D75" s="854"/>
      <c r="E75" s="906"/>
      <c r="F75" s="945" t="s">
        <v>322</v>
      </c>
      <c r="G75" s="946"/>
      <c r="H75" s="946"/>
      <c r="I75" s="946"/>
      <c r="J75" s="427"/>
      <c r="K75" s="425"/>
      <c r="L75" s="424" t="s">
        <v>322</v>
      </c>
      <c r="M75" s="425"/>
      <c r="N75" s="425"/>
      <c r="O75" s="425"/>
      <c r="P75" s="449"/>
      <c r="Q75" s="450"/>
    </row>
    <row r="76" spans="2:18" ht="15.75" customHeight="1" x14ac:dyDescent="0.25">
      <c r="B76" s="923"/>
      <c r="C76" s="924"/>
      <c r="D76" s="924"/>
      <c r="E76" s="951"/>
      <c r="F76" s="923" t="s">
        <v>323</v>
      </c>
      <c r="G76" s="854"/>
      <c r="H76" s="854"/>
      <c r="I76" s="854"/>
      <c r="J76" s="422"/>
      <c r="K76" s="415"/>
      <c r="L76" s="421" t="s">
        <v>323</v>
      </c>
      <c r="M76" s="415"/>
      <c r="N76" s="415"/>
      <c r="O76" s="415"/>
      <c r="P76" s="414"/>
      <c r="Q76" s="103"/>
    </row>
    <row r="77" spans="2:18" ht="15.75" customHeight="1" x14ac:dyDescent="0.25">
      <c r="B77" s="923"/>
      <c r="C77" s="924"/>
      <c r="D77" s="924"/>
      <c r="E77" s="951"/>
      <c r="F77" s="923" t="s">
        <v>211</v>
      </c>
      <c r="G77" s="854"/>
      <c r="H77" s="854"/>
      <c r="I77" s="854"/>
      <c r="J77" s="422"/>
      <c r="K77" s="415"/>
      <c r="L77" s="421" t="s">
        <v>211</v>
      </c>
      <c r="M77" s="415"/>
      <c r="N77" s="415"/>
      <c r="O77" s="415"/>
      <c r="P77" s="414"/>
      <c r="Q77" s="103"/>
    </row>
    <row r="78" spans="2:18" ht="15.75" customHeight="1" x14ac:dyDescent="0.25">
      <c r="B78" s="421"/>
      <c r="C78" s="422"/>
      <c r="D78" s="422"/>
      <c r="E78" s="429"/>
      <c r="F78" s="923" t="s">
        <v>244</v>
      </c>
      <c r="G78" s="854"/>
      <c r="H78" s="854"/>
      <c r="I78" s="854"/>
      <c r="J78" s="422"/>
      <c r="K78" s="415"/>
      <c r="L78" s="421" t="s">
        <v>278</v>
      </c>
      <c r="M78" s="415"/>
      <c r="N78" s="415"/>
      <c r="O78" s="415"/>
      <c r="P78" s="414"/>
      <c r="Q78" s="103"/>
    </row>
    <row r="79" spans="2:18" ht="15.75" customHeight="1" x14ac:dyDescent="0.25">
      <c r="B79" s="421"/>
      <c r="C79" s="422"/>
      <c r="D79" s="422"/>
      <c r="E79" s="429"/>
      <c r="F79" s="923" t="s">
        <v>198</v>
      </c>
      <c r="G79" s="854"/>
      <c r="H79" s="854"/>
      <c r="I79" s="854"/>
      <c r="J79" s="422"/>
      <c r="K79" s="415"/>
      <c r="L79" s="421"/>
      <c r="M79" s="415"/>
      <c r="N79" s="415"/>
      <c r="O79" s="415"/>
      <c r="P79" s="414"/>
      <c r="Q79" s="103"/>
    </row>
    <row r="80" spans="2:18" ht="19.5" customHeight="1" x14ac:dyDescent="0.25">
      <c r="B80" s="927"/>
      <c r="C80" s="928"/>
      <c r="D80" s="423"/>
      <c r="E80" s="265"/>
      <c r="F80" s="925" t="s">
        <v>179</v>
      </c>
      <c r="G80" s="926"/>
      <c r="H80" s="283"/>
      <c r="I80" s="284"/>
      <c r="J80" s="417"/>
      <c r="K80" s="285">
        <f>E85*2+'стол, тумба'!E58*2+элементы!P19+элементы!F36*2+элементы!M63</f>
        <v>22286.137500000001</v>
      </c>
      <c r="L80" s="287" t="s">
        <v>179</v>
      </c>
      <c r="M80" s="417"/>
      <c r="N80" s="283"/>
      <c r="O80" s="284"/>
      <c r="P80" s="438"/>
      <c r="Q80" s="285">
        <f>E85*2+'стол, тумба'!E58*2+'стол, тумба'!I58*2</f>
        <v>26981.1</v>
      </c>
      <c r="R80" s="253"/>
    </row>
    <row r="81" spans="2:18" ht="22.5" customHeight="1" x14ac:dyDescent="0.25">
      <c r="B81" s="923"/>
      <c r="C81" s="854"/>
      <c r="D81" s="854"/>
      <c r="E81" s="906"/>
      <c r="F81" s="923" t="s">
        <v>276</v>
      </c>
      <c r="G81" s="854"/>
      <c r="H81" s="854"/>
      <c r="I81" s="854"/>
      <c r="J81" s="422"/>
      <c r="K81" s="415"/>
      <c r="L81" s="421" t="s">
        <v>276</v>
      </c>
      <c r="M81" s="415"/>
      <c r="N81" s="415"/>
      <c r="O81" s="415"/>
      <c r="P81" s="414"/>
      <c r="Q81" s="103"/>
    </row>
    <row r="82" spans="2:18" ht="15.75" customHeight="1" x14ac:dyDescent="0.25">
      <c r="B82" s="923"/>
      <c r="C82" s="924"/>
      <c r="D82" s="924"/>
      <c r="E82" s="951"/>
      <c r="F82" s="923" t="s">
        <v>277</v>
      </c>
      <c r="G82" s="854"/>
      <c r="H82" s="854"/>
      <c r="I82" s="854"/>
      <c r="J82" s="422"/>
      <c r="K82" s="415"/>
      <c r="L82" s="421" t="s">
        <v>277</v>
      </c>
      <c r="M82" s="415"/>
      <c r="N82" s="415"/>
      <c r="O82" s="415"/>
      <c r="P82" s="414"/>
      <c r="Q82" s="103"/>
    </row>
    <row r="83" spans="2:18" ht="15.75" customHeight="1" x14ac:dyDescent="0.25">
      <c r="B83" s="923"/>
      <c r="C83" s="924"/>
      <c r="D83" s="924"/>
      <c r="E83" s="951"/>
      <c r="F83" s="923" t="s">
        <v>211</v>
      </c>
      <c r="G83" s="854"/>
      <c r="H83" s="854"/>
      <c r="I83" s="854"/>
      <c r="J83" s="422"/>
      <c r="K83" s="415"/>
      <c r="L83" s="421" t="s">
        <v>211</v>
      </c>
      <c r="M83" s="415"/>
      <c r="N83" s="415"/>
      <c r="O83" s="415"/>
      <c r="P83" s="414"/>
      <c r="Q83" s="103"/>
    </row>
    <row r="84" spans="2:18" ht="15.75" customHeight="1" x14ac:dyDescent="0.25">
      <c r="B84" s="923" t="s">
        <v>469</v>
      </c>
      <c r="C84" s="924"/>
      <c r="D84" s="924"/>
      <c r="E84" s="451">
        <f>'стол, тумба'!J27</f>
        <v>4227.1875</v>
      </c>
      <c r="F84" s="923" t="s">
        <v>244</v>
      </c>
      <c r="G84" s="854"/>
      <c r="H84" s="854"/>
      <c r="I84" s="854"/>
      <c r="J84" s="422"/>
      <c r="K84" s="415"/>
      <c r="L84" s="421" t="s">
        <v>278</v>
      </c>
      <c r="M84" s="415"/>
      <c r="N84" s="415"/>
      <c r="O84" s="415"/>
      <c r="P84" s="414"/>
      <c r="Q84" s="103"/>
    </row>
    <row r="85" spans="2:18" ht="15.75" customHeight="1" x14ac:dyDescent="0.25">
      <c r="B85" s="421" t="s">
        <v>470</v>
      </c>
      <c r="C85" s="422"/>
      <c r="D85" s="422"/>
      <c r="E85" s="451">
        <f>'стол, тумба'!M27</f>
        <v>4851.9000000000005</v>
      </c>
      <c r="F85" s="923" t="s">
        <v>199</v>
      </c>
      <c r="G85" s="854"/>
      <c r="H85" s="854"/>
      <c r="I85" s="854"/>
      <c r="J85" s="422"/>
      <c r="K85" s="415"/>
      <c r="L85" s="421"/>
      <c r="M85" s="415"/>
      <c r="N85" s="415"/>
      <c r="O85" s="415"/>
      <c r="P85" s="414"/>
      <c r="Q85" s="103"/>
    </row>
    <row r="86" spans="2:18" ht="19.5" customHeight="1" thickBot="1" x14ac:dyDescent="0.3">
      <c r="B86" s="921" t="s">
        <v>471</v>
      </c>
      <c r="C86" s="922"/>
      <c r="D86" s="922"/>
      <c r="E86" s="443">
        <f>'стол, тумба'!P27</f>
        <v>5338.9125000000004</v>
      </c>
      <c r="F86" s="949" t="s">
        <v>179</v>
      </c>
      <c r="G86" s="950"/>
      <c r="H86" s="269"/>
      <c r="I86" s="270"/>
      <c r="J86" s="428"/>
      <c r="K86" s="271">
        <f>E86*2+'стол, тумба'!E58*2+элементы!P19+элементы!F36*2+элементы!P63</f>
        <v>23415.075000000001</v>
      </c>
      <c r="L86" s="432" t="s">
        <v>179</v>
      </c>
      <c r="M86" s="428"/>
      <c r="N86" s="269"/>
      <c r="O86" s="270"/>
      <c r="P86" s="171"/>
      <c r="Q86" s="271">
        <f>E86*2+'стол, тумба'!E58*2+'стол, тумба'!I58*2</f>
        <v>27955.125</v>
      </c>
      <c r="R86" s="253"/>
    </row>
    <row r="87" spans="2:18" ht="15.75" customHeight="1" thickTop="1" x14ac:dyDescent="0.25">
      <c r="B87" s="924"/>
      <c r="C87" s="924"/>
      <c r="D87" s="924"/>
      <c r="E87" s="924"/>
      <c r="F87" s="924"/>
      <c r="G87" s="924"/>
      <c r="H87" s="924"/>
      <c r="I87" s="924"/>
      <c r="J87" s="924"/>
      <c r="K87" s="924"/>
      <c r="L87" s="924"/>
      <c r="M87" s="924"/>
      <c r="N87" s="924"/>
      <c r="O87" s="924"/>
      <c r="P87" s="924"/>
      <c r="Q87" s="924"/>
    </row>
    <row r="88" spans="2:18" ht="15.75" customHeight="1" x14ac:dyDescent="0.25">
      <c r="B88" s="928"/>
      <c r="C88" s="928"/>
      <c r="D88" s="52"/>
      <c r="E88" s="52"/>
      <c r="F88" s="928"/>
      <c r="G88" s="928"/>
      <c r="H88" s="52"/>
      <c r="I88" s="52"/>
      <c r="J88" s="928"/>
      <c r="K88" s="928"/>
      <c r="L88" s="52"/>
      <c r="M88" s="52"/>
      <c r="N88" s="928"/>
      <c r="O88" s="928"/>
      <c r="P88" s="52"/>
      <c r="Q88" s="52"/>
    </row>
    <row r="89" spans="2:18" ht="15.75" customHeight="1" x14ac:dyDescent="0.25">
      <c r="B89" s="8"/>
      <c r="C89" s="46"/>
      <c r="D89" s="46"/>
      <c r="F89" s="8"/>
      <c r="G89" s="46"/>
      <c r="H89" s="46"/>
      <c r="I89" s="8"/>
      <c r="J89" s="46"/>
      <c r="K89" s="8"/>
      <c r="L89" s="46"/>
      <c r="M89" s="46"/>
      <c r="N89" s="8"/>
      <c r="O89" s="46"/>
      <c r="P89" s="46"/>
    </row>
    <row r="90" spans="2:18" ht="19.5" customHeight="1" x14ac:dyDescent="0.2">
      <c r="E90" s="6"/>
    </row>
    <row r="91" spans="2:18" ht="22.5" customHeight="1" x14ac:dyDescent="0.25">
      <c r="B91" s="4"/>
      <c r="C91" s="14"/>
      <c r="E91" s="6"/>
    </row>
    <row r="92" spans="2:18" ht="15.75" customHeight="1" x14ac:dyDescent="0.25">
      <c r="B92" s="4"/>
      <c r="C92" s="14"/>
      <c r="E92" s="6"/>
    </row>
    <row r="93" spans="2:18" ht="15.75" customHeight="1" x14ac:dyDescent="0.25">
      <c r="B93" s="924"/>
      <c r="C93" s="924"/>
      <c r="D93" s="924"/>
      <c r="E93" s="924"/>
      <c r="F93" s="924"/>
      <c r="G93" s="924"/>
      <c r="H93" s="924"/>
      <c r="I93" s="924"/>
      <c r="J93" s="924"/>
      <c r="K93" s="924"/>
      <c r="L93" s="924"/>
      <c r="M93" s="924"/>
      <c r="N93" s="924"/>
      <c r="O93" s="924"/>
      <c r="P93" s="924"/>
      <c r="Q93" s="924"/>
    </row>
    <row r="94" spans="2:18" ht="15.75" customHeight="1" x14ac:dyDescent="0.25">
      <c r="B94" s="924"/>
      <c r="C94" s="924"/>
      <c r="D94" s="924"/>
      <c r="E94" s="924"/>
      <c r="F94" s="924"/>
      <c r="G94" s="924"/>
      <c r="H94" s="924"/>
      <c r="I94" s="924"/>
      <c r="J94" s="924"/>
      <c r="K94" s="924"/>
      <c r="L94" s="924"/>
      <c r="M94" s="924"/>
      <c r="N94" s="924"/>
      <c r="O94" s="924"/>
      <c r="P94" s="924"/>
      <c r="Q94" s="924"/>
    </row>
    <row r="95" spans="2:18" ht="15.75" customHeight="1" x14ac:dyDescent="0.25">
      <c r="B95" s="924"/>
      <c r="C95" s="924"/>
      <c r="D95" s="924"/>
      <c r="E95" s="924"/>
      <c r="F95" s="924"/>
      <c r="G95" s="924"/>
      <c r="H95" s="924"/>
      <c r="I95" s="924"/>
      <c r="J95" s="924"/>
      <c r="K95" s="924"/>
      <c r="L95" s="924"/>
      <c r="M95" s="924"/>
      <c r="N95" s="924"/>
      <c r="O95" s="924"/>
      <c r="P95" s="924"/>
      <c r="Q95" s="924"/>
    </row>
    <row r="96" spans="2:18" ht="19.5" customHeight="1" x14ac:dyDescent="0.25">
      <c r="B96" s="53"/>
      <c r="C96" s="50"/>
      <c r="D96" s="50"/>
      <c r="E96" s="50"/>
      <c r="F96" s="53"/>
      <c r="G96" s="50"/>
      <c r="H96" s="50"/>
      <c r="I96" s="50"/>
      <c r="J96" s="924"/>
      <c r="K96" s="924"/>
      <c r="L96" s="924"/>
      <c r="M96" s="924"/>
      <c r="N96" s="924"/>
      <c r="O96" s="924"/>
      <c r="P96" s="924"/>
      <c r="Q96" s="924"/>
    </row>
    <row r="97" spans="2:17" ht="19.5" customHeight="1" x14ac:dyDescent="0.25">
      <c r="B97" s="924"/>
      <c r="C97" s="924"/>
      <c r="D97" s="924"/>
      <c r="E97" s="924"/>
      <c r="F97" s="924"/>
      <c r="G97" s="924"/>
      <c r="H97" s="924"/>
      <c r="I97" s="924"/>
      <c r="J97" s="924"/>
      <c r="K97" s="924"/>
      <c r="L97" s="924"/>
      <c r="M97" s="924"/>
      <c r="N97" s="924"/>
      <c r="O97" s="924"/>
      <c r="P97" s="924"/>
      <c r="Q97" s="924"/>
    </row>
    <row r="98" spans="2:17" ht="19.5" customHeight="1" x14ac:dyDescent="0.25">
      <c r="B98" s="928"/>
      <c r="C98" s="928"/>
      <c r="D98" s="52"/>
      <c r="E98" s="52"/>
      <c r="F98" s="928"/>
      <c r="G98" s="928"/>
      <c r="H98" s="52"/>
      <c r="I98" s="52"/>
      <c r="J98" s="928"/>
      <c r="K98" s="928"/>
      <c r="L98" s="52"/>
      <c r="M98" s="52"/>
      <c r="N98" s="928"/>
      <c r="O98" s="928"/>
      <c r="P98" s="52"/>
      <c r="Q98" s="52"/>
    </row>
    <row r="99" spans="2:17" ht="22.5" customHeight="1" x14ac:dyDescent="0.35">
      <c r="B99" s="954"/>
      <c r="C99" s="954"/>
      <c r="D99" s="954"/>
      <c r="E99" s="954"/>
      <c r="F99" s="954"/>
      <c r="G99" s="954"/>
      <c r="H99" s="954"/>
      <c r="I99" s="954"/>
      <c r="J99" s="954"/>
      <c r="K99" s="954"/>
      <c r="L99" s="954"/>
      <c r="M99" s="954"/>
      <c r="N99" s="954"/>
      <c r="O99" s="954"/>
      <c r="P99" s="954"/>
    </row>
    <row r="100" spans="2:17" ht="18.75" customHeight="1" x14ac:dyDescent="0.25">
      <c r="B100" s="820"/>
      <c r="C100" s="820"/>
      <c r="D100" s="820"/>
      <c r="E100" s="820"/>
      <c r="F100" s="820"/>
      <c r="G100" s="820"/>
      <c r="H100" s="820"/>
      <c r="I100" s="820"/>
      <c r="J100" s="820"/>
      <c r="K100" s="820"/>
      <c r="L100" s="820"/>
      <c r="M100" s="820"/>
      <c r="N100" s="820"/>
      <c r="O100" s="820"/>
      <c r="P100" s="820"/>
    </row>
    <row r="101" spans="2:17" ht="15.75" customHeight="1" x14ac:dyDescent="0.2"/>
    <row r="102" spans="2:17" ht="15.75" customHeight="1" x14ac:dyDescent="0.2"/>
    <row r="103" spans="2:17" ht="75.75" customHeight="1" x14ac:dyDescent="0.2"/>
    <row r="104" spans="2:17" ht="15.75" customHeight="1" x14ac:dyDescent="0.25">
      <c r="B104" s="944"/>
      <c r="C104" s="944"/>
      <c r="D104" s="32"/>
    </row>
    <row r="105" spans="2:17" ht="15.75" customHeight="1" x14ac:dyDescent="0.25">
      <c r="B105" s="944"/>
      <c r="C105" s="944"/>
      <c r="D105" s="33"/>
      <c r="E105" s="944"/>
      <c r="F105" s="944"/>
      <c r="G105" s="944"/>
      <c r="H105" s="944"/>
      <c r="I105" s="944"/>
      <c r="J105" s="944"/>
      <c r="K105" s="944"/>
      <c r="L105" s="944"/>
      <c r="M105" s="944"/>
      <c r="N105" s="944"/>
      <c r="O105" s="944"/>
      <c r="P105" s="944"/>
    </row>
    <row r="106" spans="2:17" ht="15.75" customHeight="1" x14ac:dyDescent="0.2">
      <c r="B106" s="748"/>
      <c r="C106" s="748"/>
      <c r="D106" s="748"/>
      <c r="E106" s="748"/>
      <c r="F106" s="748"/>
      <c r="G106" s="748"/>
      <c r="H106" s="748"/>
      <c r="I106" s="748"/>
      <c r="J106" s="748"/>
      <c r="K106" s="748"/>
      <c r="L106" s="748"/>
      <c r="M106" s="748"/>
      <c r="N106" s="748"/>
      <c r="O106" s="748"/>
      <c r="P106" s="748"/>
    </row>
    <row r="107" spans="2:17" ht="15.75" customHeight="1" x14ac:dyDescent="0.3">
      <c r="C107" s="29"/>
      <c r="D107" s="31"/>
      <c r="F107" s="29"/>
      <c r="G107" s="31"/>
      <c r="I107" s="29"/>
      <c r="J107" s="31"/>
      <c r="L107" s="29"/>
      <c r="M107" s="31"/>
      <c r="O107" s="29"/>
      <c r="P107" s="31"/>
    </row>
    <row r="108" spans="2:17" ht="15.75" customHeight="1" x14ac:dyDescent="0.2">
      <c r="C108" s="58"/>
      <c r="D108" s="5"/>
      <c r="E108" s="4"/>
      <c r="F108" s="6"/>
      <c r="I108" s="5"/>
      <c r="J108" s="4"/>
      <c r="K108" s="6"/>
    </row>
    <row r="109" spans="2:17" ht="15.75" customHeight="1" x14ac:dyDescent="0.2"/>
    <row r="110" spans="2:17" ht="15.75" customHeight="1" x14ac:dyDescent="0.25">
      <c r="D110" s="13"/>
      <c r="E110" s="4"/>
      <c r="F110" s="14"/>
      <c r="I110" s="12"/>
      <c r="J110" s="17"/>
      <c r="K110" s="14"/>
    </row>
    <row r="111" spans="2:17" ht="15.75" customHeight="1" x14ac:dyDescent="0.25">
      <c r="D111" s="13"/>
      <c r="E111" s="4"/>
      <c r="F111" s="14"/>
    </row>
    <row r="112" spans="2:17" ht="15.75" customHeight="1" x14ac:dyDescent="0.25">
      <c r="D112" s="13"/>
      <c r="E112" s="4"/>
      <c r="F112" s="14"/>
      <c r="G112" s="19"/>
      <c r="I112" s="5"/>
      <c r="J112" s="4"/>
      <c r="K112" s="6"/>
    </row>
    <row r="113" spans="3:11" ht="15.75" customHeight="1" x14ac:dyDescent="0.25">
      <c r="D113" s="13"/>
      <c r="E113" s="4"/>
      <c r="F113" s="14"/>
      <c r="H113" s="23"/>
      <c r="I113" s="23"/>
      <c r="J113" s="23"/>
      <c r="K113" s="23"/>
    </row>
    <row r="114" spans="3:11" ht="15.75" customHeight="1" x14ac:dyDescent="0.2"/>
    <row r="115" spans="3:11" ht="15.75" customHeight="1" x14ac:dyDescent="0.2"/>
    <row r="116" spans="3:11" ht="15.75" customHeight="1" x14ac:dyDescent="0.2">
      <c r="C116" s="23"/>
      <c r="D116" s="23"/>
      <c r="E116" s="23"/>
      <c r="F116" s="23"/>
    </row>
    <row r="117" spans="3:11" ht="15.75" customHeight="1" x14ac:dyDescent="0.25">
      <c r="C117" s="58"/>
      <c r="I117" s="12"/>
      <c r="J117" s="17"/>
      <c r="K117" s="14"/>
    </row>
    <row r="118" spans="3:11" ht="15.75" customHeight="1" x14ac:dyDescent="0.2"/>
    <row r="119" spans="3:11" ht="15.75" customHeight="1" x14ac:dyDescent="0.25">
      <c r="D119" s="13"/>
      <c r="E119" s="4"/>
      <c r="F119" s="14"/>
    </row>
    <row r="120" spans="3:11" ht="15.75" customHeight="1" x14ac:dyDescent="0.25">
      <c r="D120" s="13"/>
      <c r="E120" s="4"/>
      <c r="F120" s="14"/>
    </row>
    <row r="121" spans="3:11" ht="15.75" customHeight="1" x14ac:dyDescent="0.25">
      <c r="D121" s="13"/>
      <c r="E121" s="4"/>
      <c r="F121" s="14"/>
      <c r="H121" s="23"/>
      <c r="I121" s="23"/>
      <c r="J121" s="23"/>
      <c r="K121" s="23"/>
    </row>
    <row r="122" spans="3:11" ht="15.75" customHeight="1" x14ac:dyDescent="0.25">
      <c r="D122" s="13"/>
      <c r="E122" s="4"/>
      <c r="F122" s="14"/>
      <c r="I122" s="5"/>
      <c r="J122" s="4"/>
      <c r="K122" s="6"/>
    </row>
    <row r="123" spans="3:11" ht="15.75" customHeight="1" x14ac:dyDescent="0.25">
      <c r="D123" s="13"/>
      <c r="E123" s="4"/>
      <c r="F123" s="14"/>
      <c r="I123" s="12"/>
      <c r="J123" s="17"/>
      <c r="K123" s="14"/>
    </row>
    <row r="124" spans="3:11" ht="15.75" customHeight="1" x14ac:dyDescent="0.25">
      <c r="D124" s="13"/>
      <c r="E124" s="4"/>
      <c r="F124" s="14"/>
    </row>
    <row r="125" spans="3:11" ht="15.75" customHeight="1" x14ac:dyDescent="0.2"/>
    <row r="126" spans="3:11" ht="15.75" x14ac:dyDescent="0.25">
      <c r="I126" s="12"/>
      <c r="J126" s="4"/>
      <c r="K126" s="14"/>
    </row>
    <row r="127" spans="3:11" ht="15.75" x14ac:dyDescent="0.2">
      <c r="I127" s="5"/>
      <c r="J127" s="4"/>
      <c r="K127" s="6"/>
    </row>
    <row r="128" spans="3:11" ht="15.75" x14ac:dyDescent="0.2">
      <c r="I128" s="5"/>
      <c r="J128" s="4"/>
      <c r="K128" s="6"/>
    </row>
    <row r="129" spans="9:11" ht="15.75" x14ac:dyDescent="0.2">
      <c r="I129" s="5"/>
      <c r="J129" s="4"/>
      <c r="K129" s="6"/>
    </row>
  </sheetData>
  <mergeCells count="250">
    <mergeCell ref="B106:D106"/>
    <mergeCell ref="E106:G106"/>
    <mergeCell ref="H106:J106"/>
    <mergeCell ref="K106:M106"/>
    <mergeCell ref="B51:D51"/>
    <mergeCell ref="B44:Q44"/>
    <mergeCell ref="K105:M105"/>
    <mergeCell ref="N105:P105"/>
    <mergeCell ref="N63:Q63"/>
    <mergeCell ref="B64:D64"/>
    <mergeCell ref="N106:P106"/>
    <mergeCell ref="B104:C104"/>
    <mergeCell ref="F62:I62"/>
    <mergeCell ref="J62:M62"/>
    <mergeCell ref="N62:Q62"/>
    <mergeCell ref="J63:M63"/>
    <mergeCell ref="B62:D62"/>
    <mergeCell ref="J64:K64"/>
    <mergeCell ref="N64:O64"/>
    <mergeCell ref="B105:C105"/>
    <mergeCell ref="E105:G105"/>
    <mergeCell ref="H105:J105"/>
    <mergeCell ref="B99:P99"/>
    <mergeCell ref="B100:D100"/>
    <mergeCell ref="E100:G100"/>
    <mergeCell ref="N94:Q94"/>
    <mergeCell ref="B88:C88"/>
    <mergeCell ref="N93:Q93"/>
    <mergeCell ref="H100:J100"/>
    <mergeCell ref="K100:M100"/>
    <mergeCell ref="N100:P100"/>
    <mergeCell ref="B98:C98"/>
    <mergeCell ref="F98:G98"/>
    <mergeCell ref="J98:K98"/>
    <mergeCell ref="N98:O98"/>
    <mergeCell ref="B97:E97"/>
    <mergeCell ref="F97:I97"/>
    <mergeCell ref="J97:M97"/>
    <mergeCell ref="N97:Q97"/>
    <mergeCell ref="J96:M96"/>
    <mergeCell ref="N96:Q96"/>
    <mergeCell ref="N88:O88"/>
    <mergeCell ref="F93:I93"/>
    <mergeCell ref="J95:M95"/>
    <mergeCell ref="N95:Q95"/>
    <mergeCell ref="B95:E95"/>
    <mergeCell ref="F95:I95"/>
    <mergeCell ref="F94:I94"/>
    <mergeCell ref="B94:E94"/>
    <mergeCell ref="N87:Q87"/>
    <mergeCell ref="J94:M94"/>
    <mergeCell ref="B77:E77"/>
    <mergeCell ref="F77:I77"/>
    <mergeCell ref="B87:E87"/>
    <mergeCell ref="F87:I87"/>
    <mergeCell ref="B81:E81"/>
    <mergeCell ref="F86:G86"/>
    <mergeCell ref="B83:E83"/>
    <mergeCell ref="F83:I83"/>
    <mergeCell ref="J87:M87"/>
    <mergeCell ref="F81:I81"/>
    <mergeCell ref="F84:I84"/>
    <mergeCell ref="F78:I78"/>
    <mergeCell ref="F80:G80"/>
    <mergeCell ref="F79:I79"/>
    <mergeCell ref="B80:C80"/>
    <mergeCell ref="B74:C74"/>
    <mergeCell ref="B75:E75"/>
    <mergeCell ref="F75:I75"/>
    <mergeCell ref="J93:M93"/>
    <mergeCell ref="F88:G88"/>
    <mergeCell ref="J88:K88"/>
    <mergeCell ref="B93:E93"/>
    <mergeCell ref="B76:E76"/>
    <mergeCell ref="F76:I76"/>
    <mergeCell ref="B86:D86"/>
    <mergeCell ref="F85:I85"/>
    <mergeCell ref="B82:E82"/>
    <mergeCell ref="F82:I82"/>
    <mergeCell ref="V55:Y55"/>
    <mergeCell ref="B56:C56"/>
    <mergeCell ref="F56:G56"/>
    <mergeCell ref="J56:K56"/>
    <mergeCell ref="N56:O56"/>
    <mergeCell ref="N55:Q55"/>
    <mergeCell ref="J55:M55"/>
    <mergeCell ref="B55:E55"/>
    <mergeCell ref="F70:I70"/>
    <mergeCell ref="F57:I57"/>
    <mergeCell ref="B61:E61"/>
    <mergeCell ref="B70:E70"/>
    <mergeCell ref="F58:I58"/>
    <mergeCell ref="B63:D63"/>
    <mergeCell ref="V53:Y53"/>
    <mergeCell ref="B54:E54"/>
    <mergeCell ref="F54:I54"/>
    <mergeCell ref="J54:M54"/>
    <mergeCell ref="N54:Q54"/>
    <mergeCell ref="V54:Y54"/>
    <mergeCell ref="B53:E53"/>
    <mergeCell ref="F53:I53"/>
    <mergeCell ref="J53:M53"/>
    <mergeCell ref="J27:M27"/>
    <mergeCell ref="N27:Q27"/>
    <mergeCell ref="J28:M28"/>
    <mergeCell ref="N53:Q53"/>
    <mergeCell ref="F43:G43"/>
    <mergeCell ref="N43:O43"/>
    <mergeCell ref="J43:K43"/>
    <mergeCell ref="N42:Q42"/>
    <mergeCell ref="B49:D49"/>
    <mergeCell ref="B28:E28"/>
    <mergeCell ref="B33:E33"/>
    <mergeCell ref="F33:I33"/>
    <mergeCell ref="B34:E34"/>
    <mergeCell ref="D35:E35"/>
    <mergeCell ref="B29:E29"/>
    <mergeCell ref="F29:I29"/>
    <mergeCell ref="B31:C31"/>
    <mergeCell ref="N28:Q28"/>
    <mergeCell ref="N30:Q30"/>
    <mergeCell ref="N29:Q29"/>
    <mergeCell ref="F28:I28"/>
    <mergeCell ref="F34:I34"/>
    <mergeCell ref="J32:M32"/>
    <mergeCell ref="J33:M33"/>
    <mergeCell ref="F18:I18"/>
    <mergeCell ref="B26:E26"/>
    <mergeCell ref="F26:I26"/>
    <mergeCell ref="B21:D21"/>
    <mergeCell ref="F21:G21"/>
    <mergeCell ref="J21:K21"/>
    <mergeCell ref="N21:O21"/>
    <mergeCell ref="J18:M18"/>
    <mergeCell ref="N18:Q18"/>
    <mergeCell ref="B19:D19"/>
    <mergeCell ref="F19:I19"/>
    <mergeCell ref="J19:M19"/>
    <mergeCell ref="N19:Q19"/>
    <mergeCell ref="J26:M26"/>
    <mergeCell ref="N26:Q26"/>
    <mergeCell ref="N20:Q20"/>
    <mergeCell ref="J15:M15"/>
    <mergeCell ref="N15:Q15"/>
    <mergeCell ref="J14:M14"/>
    <mergeCell ref="T6:V6"/>
    <mergeCell ref="B9:E9"/>
    <mergeCell ref="B10:D10"/>
    <mergeCell ref="F10:I10"/>
    <mergeCell ref="J10:M10"/>
    <mergeCell ref="N10:Q10"/>
    <mergeCell ref="T10:V10"/>
    <mergeCell ref="T11:V11"/>
    <mergeCell ref="N12:Q12"/>
    <mergeCell ref="B11:D11"/>
    <mergeCell ref="F11:I11"/>
    <mergeCell ref="B12:D12"/>
    <mergeCell ref="J11:M11"/>
    <mergeCell ref="J29:M29"/>
    <mergeCell ref="J30:M30"/>
    <mergeCell ref="J31:K31"/>
    <mergeCell ref="F2:G2"/>
    <mergeCell ref="B3:Q3"/>
    <mergeCell ref="B5:Q5"/>
    <mergeCell ref="F6:H6"/>
    <mergeCell ref="K6:M6"/>
    <mergeCell ref="L24:M24"/>
    <mergeCell ref="N11:Q11"/>
    <mergeCell ref="J13:K13"/>
    <mergeCell ref="D13:E13"/>
    <mergeCell ref="F13:G13"/>
    <mergeCell ref="B14:E14"/>
    <mergeCell ref="F14:I14"/>
    <mergeCell ref="N13:O13"/>
    <mergeCell ref="B13:C13"/>
    <mergeCell ref="N16:Q16"/>
    <mergeCell ref="F17:G17"/>
    <mergeCell ref="J17:K17"/>
    <mergeCell ref="N17:O17"/>
    <mergeCell ref="N14:Q14"/>
    <mergeCell ref="B15:E15"/>
    <mergeCell ref="F15:I15"/>
    <mergeCell ref="J35:M35"/>
    <mergeCell ref="B35:C35"/>
    <mergeCell ref="B37:C37"/>
    <mergeCell ref="F37:G37"/>
    <mergeCell ref="B39:E39"/>
    <mergeCell ref="J36:M36"/>
    <mergeCell ref="N31:O31"/>
    <mergeCell ref="N32:Q32"/>
    <mergeCell ref="F39:I39"/>
    <mergeCell ref="B38:E38"/>
    <mergeCell ref="F38:I38"/>
    <mergeCell ref="N36:Q36"/>
    <mergeCell ref="N38:Q38"/>
    <mergeCell ref="J37:K37"/>
    <mergeCell ref="J38:M38"/>
    <mergeCell ref="F32:I32"/>
    <mergeCell ref="N39:Q39"/>
    <mergeCell ref="B32:E32"/>
    <mergeCell ref="J39:M39"/>
    <mergeCell ref="N33:Q33"/>
    <mergeCell ref="N35:Q35"/>
    <mergeCell ref="J34:M34"/>
    <mergeCell ref="N34:Q34"/>
    <mergeCell ref="F35:G35"/>
    <mergeCell ref="H35:I35"/>
    <mergeCell ref="B41:D41"/>
    <mergeCell ref="B43:D43"/>
    <mergeCell ref="B20:D20"/>
    <mergeCell ref="F73:I73"/>
    <mergeCell ref="B50:D50"/>
    <mergeCell ref="B60:D60"/>
    <mergeCell ref="B40:E40"/>
    <mergeCell ref="F40:I40"/>
    <mergeCell ref="B57:E57"/>
    <mergeCell ref="F64:G64"/>
    <mergeCell ref="F60:G60"/>
    <mergeCell ref="F61:I61"/>
    <mergeCell ref="B27:E27"/>
    <mergeCell ref="F27:I27"/>
    <mergeCell ref="D72:E72"/>
    <mergeCell ref="B71:E71"/>
    <mergeCell ref="F71:I71"/>
    <mergeCell ref="B72:C72"/>
    <mergeCell ref="F31:G31"/>
    <mergeCell ref="N37:O37"/>
    <mergeCell ref="N41:Q41"/>
    <mergeCell ref="N40:Q40"/>
    <mergeCell ref="J59:M59"/>
    <mergeCell ref="J41:M41"/>
    <mergeCell ref="J42:M42"/>
    <mergeCell ref="B58:E58"/>
    <mergeCell ref="F74:G74"/>
    <mergeCell ref="B84:D84"/>
    <mergeCell ref="N60:O60"/>
    <mergeCell ref="N59:Q59"/>
    <mergeCell ref="N57:Q57"/>
    <mergeCell ref="N58:Q58"/>
    <mergeCell ref="J40:M40"/>
    <mergeCell ref="J57:M57"/>
    <mergeCell ref="J58:M58"/>
    <mergeCell ref="J61:M61"/>
    <mergeCell ref="J60:K60"/>
    <mergeCell ref="P47:Q47"/>
    <mergeCell ref="N49:Q49"/>
    <mergeCell ref="N50:Q50"/>
    <mergeCell ref="N51:Q51"/>
    <mergeCell ref="N61:Q61"/>
    <mergeCell ref="F72:I72"/>
  </mergeCells>
  <phoneticPr fontId="2" type="noConversion"/>
  <pageMargins left="0.51" right="0.19685039370078741" top="0.19685039370078741" bottom="0.19685039370078741" header="0.11811023622047245" footer="0.11811023622047245"/>
  <pageSetup paperSize="9" scale="43" orientation="portrait" r:id="rId1"/>
  <headerFooter alignWithMargins="0"/>
  <colBreaks count="1" manualBreakCount="1">
    <brk id="18"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5"/>
    <pageSetUpPr autoPageBreaks="0"/>
  </sheetPr>
  <dimension ref="B2:AC127"/>
  <sheetViews>
    <sheetView topLeftCell="A40" zoomScale="70" zoomScaleNormal="70" workbookViewId="0">
      <selection activeCell="B3" sqref="B3:U3"/>
    </sheetView>
  </sheetViews>
  <sheetFormatPr defaultColWidth="9.140625" defaultRowHeight="12.75" x14ac:dyDescent="0.2"/>
  <cols>
    <col min="1" max="1" width="2.85546875" style="2" customWidth="1"/>
    <col min="2" max="4" width="12.140625" style="2" customWidth="1"/>
    <col min="5" max="5" width="12.85546875" style="2" customWidth="1"/>
    <col min="6" max="8" width="12.140625" style="2" customWidth="1"/>
    <col min="9" max="9" width="12.85546875" style="2" customWidth="1"/>
    <col min="10" max="10" width="14.42578125" style="2" customWidth="1"/>
    <col min="11" max="11" width="13.42578125" style="2" customWidth="1"/>
    <col min="12" max="12" width="3.5703125" style="2" customWidth="1"/>
    <col min="13" max="13" width="14.42578125" style="2" customWidth="1"/>
    <col min="14" max="14" width="3.7109375" style="2" customWidth="1"/>
    <col min="15" max="15" width="13.42578125" style="2" customWidth="1"/>
    <col min="16" max="16" width="12.140625" style="2" customWidth="1"/>
    <col min="17" max="17" width="12.42578125" style="2" customWidth="1"/>
    <col min="18" max="18" width="3.5703125" style="2" customWidth="1"/>
    <col min="19" max="19" width="12" style="2" customWidth="1"/>
    <col min="20" max="20" width="3.7109375" style="2" customWidth="1"/>
    <col min="21" max="21" width="12.85546875" style="2" customWidth="1"/>
    <col min="22" max="22" width="3.28515625" style="2" customWidth="1"/>
    <col min="23" max="24" width="12.140625" style="2" customWidth="1"/>
    <col min="25" max="25" width="12.28515625" style="2" customWidth="1"/>
    <col min="26" max="26" width="12.140625" style="2" customWidth="1"/>
    <col min="27" max="27" width="12.85546875" style="2" customWidth="1"/>
    <col min="28" max="28" width="15.7109375" style="2" customWidth="1"/>
    <col min="29" max="29" width="13" style="2" customWidth="1"/>
    <col min="30" max="16384" width="9.140625" style="2"/>
  </cols>
  <sheetData>
    <row r="2" spans="2:29" ht="14.25" customHeight="1" thickBot="1" x14ac:dyDescent="0.25">
      <c r="E2" s="24"/>
      <c r="F2" s="931"/>
      <c r="G2" s="931"/>
      <c r="H2" s="24"/>
      <c r="I2" s="25"/>
      <c r="J2" s="49"/>
      <c r="K2" s="49"/>
      <c r="L2" s="49"/>
      <c r="M2" s="25"/>
      <c r="N2" s="25"/>
    </row>
    <row r="3" spans="2:29" ht="45" customHeight="1" thickTop="1" thickBot="1" x14ac:dyDescent="0.25">
      <c r="B3" s="932" t="s">
        <v>455</v>
      </c>
      <c r="C3" s="933"/>
      <c r="D3" s="933"/>
      <c r="E3" s="933"/>
      <c r="F3" s="933"/>
      <c r="G3" s="933"/>
      <c r="H3" s="933"/>
      <c r="I3" s="933"/>
      <c r="J3" s="933"/>
      <c r="K3" s="933"/>
      <c r="L3" s="933"/>
      <c r="M3" s="933"/>
      <c r="N3" s="933"/>
      <c r="O3" s="933"/>
      <c r="P3" s="933"/>
      <c r="Q3" s="933"/>
      <c r="R3" s="933"/>
      <c r="S3" s="933"/>
      <c r="T3" s="933"/>
      <c r="U3" s="934"/>
    </row>
    <row r="4" spans="2:29" ht="6" customHeight="1" thickTop="1" thickBot="1" x14ac:dyDescent="0.45">
      <c r="B4" s="272"/>
      <c r="C4" s="273"/>
      <c r="D4" s="273"/>
      <c r="E4" s="273"/>
      <c r="F4" s="273"/>
      <c r="G4" s="273"/>
      <c r="H4" s="273"/>
      <c r="I4" s="273"/>
      <c r="J4" s="273"/>
      <c r="K4" s="273"/>
      <c r="L4" s="273"/>
      <c r="M4" s="273"/>
      <c r="N4" s="273"/>
      <c r="O4" s="273"/>
      <c r="P4" s="273"/>
      <c r="Q4" s="273"/>
      <c r="R4" s="273"/>
      <c r="S4" s="273"/>
      <c r="T4" s="273"/>
      <c r="U4" s="274"/>
      <c r="X4" s="61"/>
      <c r="Y4" s="61"/>
      <c r="Z4" s="61"/>
      <c r="AA4" s="61"/>
      <c r="AB4" s="61"/>
    </row>
    <row r="5" spans="2:29" ht="32.25" customHeight="1" thickTop="1" x14ac:dyDescent="0.2">
      <c r="B5" s="958" t="s">
        <v>318</v>
      </c>
      <c r="C5" s="959"/>
      <c r="D5" s="959"/>
      <c r="E5" s="959"/>
      <c r="F5" s="959"/>
      <c r="G5" s="959"/>
      <c r="H5" s="959"/>
      <c r="I5" s="959"/>
      <c r="J5" s="959"/>
      <c r="K5" s="959"/>
      <c r="L5" s="959"/>
      <c r="M5" s="959"/>
      <c r="N5" s="959"/>
      <c r="O5" s="959"/>
      <c r="P5" s="959"/>
      <c r="Q5" s="959"/>
      <c r="R5" s="959"/>
      <c r="S5" s="959"/>
      <c r="T5" s="959"/>
      <c r="U5" s="960"/>
      <c r="Y5" s="976"/>
      <c r="Z5" s="976"/>
      <c r="AA5" s="976"/>
      <c r="AB5" s="976"/>
    </row>
    <row r="6" spans="2:29" ht="10.5" customHeight="1" x14ac:dyDescent="0.25">
      <c r="B6" s="300"/>
      <c r="C6" s="127"/>
      <c r="D6" s="127"/>
      <c r="E6" s="77"/>
      <c r="F6" s="276"/>
      <c r="G6" s="127"/>
      <c r="H6" s="222"/>
      <c r="I6" s="418"/>
      <c r="J6" s="194"/>
      <c r="K6" s="77"/>
      <c r="L6" s="77"/>
      <c r="M6" s="77"/>
      <c r="N6" s="77"/>
      <c r="O6" s="77"/>
      <c r="P6" s="276"/>
      <c r="Q6" s="431"/>
      <c r="R6" s="431"/>
      <c r="S6" s="418"/>
      <c r="T6" s="418"/>
      <c r="U6" s="224"/>
      <c r="W6" s="46"/>
      <c r="X6" s="46"/>
      <c r="Y6" s="8"/>
      <c r="Z6" s="46"/>
      <c r="AA6" s="46"/>
      <c r="AC6" s="46"/>
    </row>
    <row r="7" spans="2:29" ht="15.75" customHeight="1" x14ac:dyDescent="0.25">
      <c r="B7" s="102"/>
      <c r="C7" s="253"/>
      <c r="D7" s="253"/>
      <c r="E7" s="253"/>
      <c r="F7" s="102"/>
      <c r="G7" s="253"/>
      <c r="H7" s="253"/>
      <c r="I7" s="414"/>
      <c r="J7" s="102"/>
      <c r="K7" s="414"/>
      <c r="L7" s="414"/>
      <c r="M7" s="414"/>
      <c r="N7" s="414"/>
      <c r="O7" s="414"/>
      <c r="P7" s="102"/>
      <c r="Q7" s="414"/>
      <c r="R7" s="414"/>
      <c r="S7" s="414"/>
      <c r="T7" s="414"/>
      <c r="U7" s="103"/>
      <c r="W7" s="45"/>
      <c r="AC7" s="5"/>
    </row>
    <row r="8" spans="2:29" ht="15.75" customHeight="1" x14ac:dyDescent="0.2">
      <c r="B8" s="102"/>
      <c r="C8" s="253"/>
      <c r="D8" s="253"/>
      <c r="E8" s="253"/>
      <c r="F8" s="102"/>
      <c r="G8" s="253"/>
      <c r="H8" s="253"/>
      <c r="I8" s="414"/>
      <c r="J8" s="102"/>
      <c r="K8" s="414"/>
      <c r="L8" s="414"/>
      <c r="M8" s="414"/>
      <c r="N8" s="414"/>
      <c r="O8" s="414"/>
      <c r="P8" s="102"/>
      <c r="Q8" s="414"/>
      <c r="R8" s="414"/>
      <c r="S8" s="414"/>
      <c r="T8" s="414"/>
      <c r="U8" s="103"/>
      <c r="AC8" s="5"/>
    </row>
    <row r="9" spans="2:29" ht="75.75" customHeight="1" x14ac:dyDescent="0.2">
      <c r="B9" s="102"/>
      <c r="C9" s="253"/>
      <c r="D9" s="54"/>
      <c r="E9" s="253"/>
      <c r="F9" s="102"/>
      <c r="G9" s="253"/>
      <c r="H9" s="253"/>
      <c r="I9" s="414"/>
      <c r="J9" s="102"/>
      <c r="K9" s="414"/>
      <c r="L9" s="414"/>
      <c r="M9" s="414"/>
      <c r="N9" s="414"/>
      <c r="O9" s="414"/>
      <c r="P9" s="102"/>
      <c r="Q9" s="414"/>
      <c r="R9" s="414"/>
      <c r="S9" s="414"/>
      <c r="T9" s="414"/>
      <c r="U9" s="103"/>
      <c r="AC9" s="12"/>
    </row>
    <row r="10" spans="2:29" ht="61.5" customHeight="1" x14ac:dyDescent="0.25">
      <c r="B10" s="923" t="s">
        <v>472</v>
      </c>
      <c r="C10" s="854"/>
      <c r="D10" s="854"/>
      <c r="E10" s="854"/>
      <c r="F10" s="923" t="s">
        <v>518</v>
      </c>
      <c r="G10" s="854"/>
      <c r="H10" s="854"/>
      <c r="I10" s="854"/>
      <c r="J10" s="102"/>
      <c r="K10" s="414"/>
      <c r="L10" s="414"/>
      <c r="M10" s="414"/>
      <c r="N10" s="414"/>
      <c r="O10" s="414"/>
      <c r="P10" s="923"/>
      <c r="Q10" s="854"/>
      <c r="R10" s="854"/>
      <c r="S10" s="854"/>
      <c r="T10" s="854"/>
      <c r="U10" s="906"/>
      <c r="W10" s="924"/>
      <c r="X10" s="924"/>
      <c r="Y10" s="924"/>
      <c r="Z10" s="924"/>
      <c r="AC10" s="50"/>
    </row>
    <row r="11" spans="2:29" ht="15.75" customHeight="1" x14ac:dyDescent="0.25">
      <c r="B11" s="923" t="s">
        <v>238</v>
      </c>
      <c r="C11" s="854"/>
      <c r="D11" s="854"/>
      <c r="E11" s="854"/>
      <c r="F11" s="923" t="s">
        <v>239</v>
      </c>
      <c r="G11" s="854"/>
      <c r="H11" s="854"/>
      <c r="I11" s="854"/>
      <c r="J11" s="102"/>
      <c r="K11" s="414"/>
      <c r="L11" s="414"/>
      <c r="M11" s="414"/>
      <c r="N11" s="414"/>
      <c r="O11" s="414"/>
      <c r="P11" s="923"/>
      <c r="Q11" s="854"/>
      <c r="R11" s="854"/>
      <c r="S11" s="854"/>
      <c r="T11" s="854"/>
      <c r="U11" s="906"/>
      <c r="W11" s="924"/>
      <c r="X11" s="924"/>
      <c r="Y11" s="924"/>
      <c r="Z11" s="924"/>
      <c r="AC11" s="50"/>
    </row>
    <row r="12" spans="2:29" ht="19.5" customHeight="1" x14ac:dyDescent="0.25">
      <c r="B12" s="927" t="s">
        <v>179</v>
      </c>
      <c r="C12" s="928"/>
      <c r="D12" s="257"/>
      <c r="E12" s="60">
        <f>'стол, тумба'!D19+элементы!L27*2+элементы!F36*2</f>
        <v>5350.05</v>
      </c>
      <c r="F12" s="927" t="s">
        <v>179</v>
      </c>
      <c r="G12" s="928"/>
      <c r="H12" s="257"/>
      <c r="I12" s="60">
        <f>'стол, тумба'!D19*2+элементы!D27*2+элементы!F36*4</f>
        <v>10171.575000000001</v>
      </c>
      <c r="J12" s="102"/>
      <c r="K12" s="414"/>
      <c r="L12" s="414"/>
      <c r="M12" s="414"/>
      <c r="N12" s="414"/>
      <c r="O12" s="414"/>
      <c r="P12" s="927"/>
      <c r="Q12" s="928"/>
      <c r="R12" s="420"/>
      <c r="S12" s="423"/>
      <c r="T12" s="423"/>
      <c r="U12" s="264"/>
      <c r="W12" s="928"/>
      <c r="X12" s="928"/>
      <c r="Z12" s="52"/>
      <c r="AA12" s="52"/>
      <c r="AC12" s="50"/>
    </row>
    <row r="13" spans="2:29" ht="22.5" customHeight="1" x14ac:dyDescent="0.25">
      <c r="B13" s="945" t="s">
        <v>233</v>
      </c>
      <c r="C13" s="946"/>
      <c r="D13" s="946"/>
      <c r="E13" s="946"/>
      <c r="F13" s="945" t="s">
        <v>221</v>
      </c>
      <c r="G13" s="946"/>
      <c r="H13" s="946"/>
      <c r="I13" s="946"/>
      <c r="J13" s="102"/>
      <c r="K13" s="414"/>
      <c r="L13" s="414"/>
      <c r="M13" s="414"/>
      <c r="N13" s="414"/>
      <c r="O13" s="414"/>
      <c r="P13" s="923"/>
      <c r="Q13" s="854"/>
      <c r="R13" s="854"/>
      <c r="S13" s="854"/>
      <c r="T13" s="854"/>
      <c r="U13" s="906"/>
      <c r="W13" s="924"/>
      <c r="X13" s="924"/>
      <c r="Y13" s="924"/>
      <c r="Z13" s="924"/>
      <c r="AC13" s="50"/>
    </row>
    <row r="14" spans="2:29" ht="15.75" customHeight="1" x14ac:dyDescent="0.25">
      <c r="B14" s="923" t="s">
        <v>238</v>
      </c>
      <c r="C14" s="854"/>
      <c r="D14" s="854"/>
      <c r="E14" s="854"/>
      <c r="F14" s="923" t="s">
        <v>239</v>
      </c>
      <c r="G14" s="854"/>
      <c r="H14" s="854"/>
      <c r="I14" s="854"/>
      <c r="J14" s="102"/>
      <c r="K14" s="414"/>
      <c r="L14" s="414"/>
      <c r="M14" s="414"/>
      <c r="N14" s="414"/>
      <c r="O14" s="414"/>
      <c r="P14" s="923"/>
      <c r="Q14" s="854"/>
      <c r="R14" s="854"/>
      <c r="S14" s="854"/>
      <c r="T14" s="854"/>
      <c r="U14" s="906"/>
      <c r="W14" s="924"/>
      <c r="X14" s="924"/>
      <c r="Y14" s="924"/>
      <c r="Z14" s="924"/>
      <c r="AC14" s="50"/>
    </row>
    <row r="15" spans="2:29" ht="19.5" customHeight="1" x14ac:dyDescent="0.25">
      <c r="B15" s="925" t="s">
        <v>179</v>
      </c>
      <c r="C15" s="926"/>
      <c r="D15" s="283"/>
      <c r="E15" s="284">
        <f>'стол, тумба'!G19+элементы!L27*2+элементы!F36*2</f>
        <v>5738.8499999999995</v>
      </c>
      <c r="F15" s="925" t="s">
        <v>179</v>
      </c>
      <c r="G15" s="926"/>
      <c r="H15" s="283"/>
      <c r="I15" s="284">
        <f>'стол, тумба'!G19*2+элементы!D27*2+элементы!F36*4</f>
        <v>10949.174999999999</v>
      </c>
      <c r="J15" s="102"/>
      <c r="K15" s="414"/>
      <c r="L15" s="414"/>
      <c r="M15" s="414"/>
      <c r="N15" s="414"/>
      <c r="O15" s="414"/>
      <c r="P15" s="927"/>
      <c r="Q15" s="928"/>
      <c r="R15" s="420"/>
      <c r="S15" s="423"/>
      <c r="T15" s="423"/>
      <c r="U15" s="264"/>
      <c r="W15" s="928"/>
      <c r="X15" s="928"/>
      <c r="Z15" s="52"/>
      <c r="AA15" s="52"/>
      <c r="AC15" s="50"/>
    </row>
    <row r="16" spans="2:29" ht="22.5" customHeight="1" x14ac:dyDescent="0.25">
      <c r="B16" s="923" t="s">
        <v>380</v>
      </c>
      <c r="C16" s="854"/>
      <c r="D16" s="854"/>
      <c r="E16" s="854"/>
      <c r="F16" s="923" t="s">
        <v>222</v>
      </c>
      <c r="G16" s="854"/>
      <c r="H16" s="854"/>
      <c r="I16" s="854"/>
      <c r="J16" s="102"/>
      <c r="K16" s="414"/>
      <c r="L16" s="414"/>
      <c r="M16" s="414"/>
      <c r="N16" s="414"/>
      <c r="O16" s="414"/>
      <c r="P16" s="923"/>
      <c r="Q16" s="854"/>
      <c r="R16" s="854"/>
      <c r="S16" s="854"/>
      <c r="T16" s="854"/>
      <c r="U16" s="906"/>
      <c r="X16" s="924"/>
      <c r="Y16" s="854"/>
      <c r="Z16" s="854"/>
      <c r="AA16" s="854"/>
      <c r="AC16" s="50"/>
    </row>
    <row r="17" spans="2:29" ht="15.75" customHeight="1" x14ac:dyDescent="0.25">
      <c r="B17" s="923" t="s">
        <v>238</v>
      </c>
      <c r="C17" s="854"/>
      <c r="D17" s="854"/>
      <c r="E17" s="854"/>
      <c r="F17" s="923" t="s">
        <v>239</v>
      </c>
      <c r="G17" s="854"/>
      <c r="H17" s="854"/>
      <c r="I17" s="854"/>
      <c r="J17" s="102"/>
      <c r="K17" s="414"/>
      <c r="L17" s="414"/>
      <c r="M17" s="414"/>
      <c r="N17" s="414"/>
      <c r="O17" s="414"/>
      <c r="P17" s="923"/>
      <c r="Q17" s="854"/>
      <c r="R17" s="854"/>
      <c r="S17" s="854"/>
      <c r="T17" s="854"/>
      <c r="U17" s="906"/>
      <c r="X17" s="924"/>
      <c r="Y17" s="854"/>
      <c r="Z17" s="854"/>
      <c r="AA17" s="854"/>
      <c r="AC17" s="55"/>
    </row>
    <row r="18" spans="2:29" ht="19.5" customHeight="1" x14ac:dyDescent="0.25">
      <c r="B18" s="927" t="s">
        <v>179</v>
      </c>
      <c r="C18" s="928"/>
      <c r="D18" s="257"/>
      <c r="E18" s="60">
        <f>'стол, тумба'!J19+элементы!L27*2+элементы!F36*2</f>
        <v>5980.8375000000005</v>
      </c>
      <c r="F18" s="927" t="s">
        <v>179</v>
      </c>
      <c r="G18" s="928"/>
      <c r="H18" s="257"/>
      <c r="I18" s="60">
        <f>'стол, тумба'!J19*2+элементы!D27*2+элементы!F36*4</f>
        <v>11433.15</v>
      </c>
      <c r="J18" s="923" t="s">
        <v>473</v>
      </c>
      <c r="K18" s="854"/>
      <c r="L18" s="854"/>
      <c r="M18" s="854"/>
      <c r="N18" s="854"/>
      <c r="O18" s="854"/>
      <c r="P18" s="923" t="s">
        <v>475</v>
      </c>
      <c r="Q18" s="854"/>
      <c r="R18" s="854"/>
      <c r="S18" s="854"/>
      <c r="T18" s="854"/>
      <c r="U18" s="906"/>
      <c r="W18" s="924"/>
      <c r="X18" s="854"/>
      <c r="Y18" s="854"/>
      <c r="Z18" s="854"/>
      <c r="AA18" s="50"/>
    </row>
    <row r="19" spans="2:29" ht="22.5" customHeight="1" x14ac:dyDescent="0.25">
      <c r="B19" s="945" t="s">
        <v>381</v>
      </c>
      <c r="C19" s="946"/>
      <c r="D19" s="946"/>
      <c r="E19" s="946"/>
      <c r="F19" s="945" t="s">
        <v>223</v>
      </c>
      <c r="G19" s="946"/>
      <c r="H19" s="946"/>
      <c r="I19" s="946"/>
      <c r="J19" s="923" t="s">
        <v>474</v>
      </c>
      <c r="K19" s="854"/>
      <c r="L19" s="854"/>
      <c r="M19" s="854"/>
      <c r="N19" s="854"/>
      <c r="O19" s="854"/>
      <c r="P19" s="923" t="s">
        <v>476</v>
      </c>
      <c r="Q19" s="854"/>
      <c r="R19" s="854"/>
      <c r="S19" s="854"/>
      <c r="T19" s="854"/>
      <c r="U19" s="906"/>
      <c r="W19" s="924"/>
      <c r="X19" s="854"/>
      <c r="Y19" s="854"/>
      <c r="Z19" s="854"/>
      <c r="AA19" s="50"/>
    </row>
    <row r="20" spans="2:29" ht="15.75" customHeight="1" x14ac:dyDescent="0.25">
      <c r="B20" s="923" t="s">
        <v>238</v>
      </c>
      <c r="C20" s="854"/>
      <c r="D20" s="854"/>
      <c r="E20" s="854"/>
      <c r="F20" s="923" t="s">
        <v>239</v>
      </c>
      <c r="G20" s="854"/>
      <c r="H20" s="854"/>
      <c r="I20" s="854"/>
      <c r="J20" s="923" t="s">
        <v>240</v>
      </c>
      <c r="K20" s="854"/>
      <c r="L20" s="854"/>
      <c r="M20" s="854"/>
      <c r="N20" s="854"/>
      <c r="O20" s="854"/>
      <c r="P20" s="923" t="s">
        <v>243</v>
      </c>
      <c r="Q20" s="854"/>
      <c r="R20" s="854"/>
      <c r="S20" s="854"/>
      <c r="T20" s="854"/>
      <c r="U20" s="906"/>
      <c r="W20" s="924"/>
      <c r="X20" s="854"/>
      <c r="Y20" s="854"/>
      <c r="Z20" s="854"/>
    </row>
    <row r="21" spans="2:29" ht="19.5" customHeight="1" thickBot="1" x14ac:dyDescent="0.3">
      <c r="B21" s="949" t="s">
        <v>179</v>
      </c>
      <c r="C21" s="950"/>
      <c r="D21" s="269"/>
      <c r="E21" s="270">
        <f>'стол, тумба'!M19+элементы!L27*2+элементы!F36*2</f>
        <v>6252.1875</v>
      </c>
      <c r="F21" s="949" t="s">
        <v>179</v>
      </c>
      <c r="G21" s="950"/>
      <c r="H21" s="269"/>
      <c r="I21" s="270">
        <f>'стол, тумба'!M19*2+элементы!D27*2+элементы!F36*4</f>
        <v>11975.85</v>
      </c>
      <c r="J21" s="921" t="s">
        <v>179</v>
      </c>
      <c r="K21" s="922"/>
      <c r="L21" s="311" t="s">
        <v>241</v>
      </c>
      <c r="M21" s="312">
        <f>'стол, тумба'!D19*2+элементы!L27*2+элементы!F36*2</f>
        <v>7624.1250000000009</v>
      </c>
      <c r="N21" s="312" t="s">
        <v>242</v>
      </c>
      <c r="O21" s="314">
        <f>'стол, тумба'!M19*2+элементы!L27*2+элементы!F36*2</f>
        <v>9428.4000000000015</v>
      </c>
      <c r="P21" s="949" t="s">
        <v>179</v>
      </c>
      <c r="Q21" s="950"/>
      <c r="R21" s="311" t="s">
        <v>241</v>
      </c>
      <c r="S21" s="313">
        <f>'стол, тумба'!D19*4+элементы!D27*2+элементы!F36*4</f>
        <v>14719.725</v>
      </c>
      <c r="T21" s="312" t="s">
        <v>242</v>
      </c>
      <c r="U21" s="295">
        <f>'стол, тумба'!M19*4+элементы!D27*2+элементы!F36*4</f>
        <v>18328.275000000001</v>
      </c>
      <c r="W21" s="928"/>
      <c r="X21" s="928"/>
      <c r="Y21" s="53"/>
      <c r="Z21" s="978"/>
      <c r="AA21" s="978"/>
      <c r="AB21" s="59"/>
    </row>
    <row r="22" spans="2:29" ht="32.25" customHeight="1" thickTop="1" thickBot="1" x14ac:dyDescent="0.45">
      <c r="B22" s="979" t="s">
        <v>151</v>
      </c>
      <c r="C22" s="980"/>
      <c r="D22" s="980"/>
      <c r="E22" s="980"/>
      <c r="F22" s="980"/>
      <c r="G22" s="980"/>
      <c r="H22" s="980"/>
      <c r="I22" s="980"/>
      <c r="J22" s="980"/>
      <c r="K22" s="980"/>
      <c r="L22" s="980"/>
      <c r="M22" s="980"/>
      <c r="N22" s="980"/>
      <c r="O22" s="980"/>
      <c r="P22" s="980"/>
      <c r="Q22" s="980"/>
      <c r="R22" s="980"/>
      <c r="S22" s="980"/>
      <c r="T22" s="980"/>
      <c r="U22" s="981"/>
    </row>
    <row r="23" spans="2:29" ht="15.75" customHeight="1" thickTop="1" x14ac:dyDescent="0.2">
      <c r="B23" s="191"/>
      <c r="C23" s="192"/>
      <c r="D23" s="192"/>
      <c r="E23" s="192"/>
      <c r="F23" s="192"/>
      <c r="G23" s="192"/>
      <c r="H23" s="192"/>
      <c r="I23" s="192"/>
      <c r="J23" s="191"/>
      <c r="K23" s="192"/>
      <c r="L23" s="192"/>
      <c r="M23" s="192"/>
      <c r="N23" s="192"/>
      <c r="O23" s="192"/>
      <c r="P23" s="192"/>
      <c r="Q23" s="192"/>
      <c r="R23" s="192"/>
      <c r="S23" s="192"/>
      <c r="T23" s="192"/>
      <c r="U23" s="193"/>
    </row>
    <row r="24" spans="2:29" ht="15.75" customHeight="1" x14ac:dyDescent="0.25">
      <c r="B24" s="102"/>
      <c r="C24" s="253"/>
      <c r="D24" s="260"/>
      <c r="E24" s="260"/>
      <c r="F24" s="253"/>
      <c r="G24" s="253"/>
      <c r="H24" s="253"/>
      <c r="I24" s="253"/>
      <c r="J24" s="102"/>
      <c r="K24" s="253"/>
      <c r="L24" s="253"/>
      <c r="M24" s="253"/>
      <c r="N24" s="253"/>
      <c r="O24" s="253"/>
      <c r="P24" s="253"/>
      <c r="Q24" s="253"/>
      <c r="R24" s="253"/>
      <c r="S24" s="253"/>
      <c r="T24" s="253"/>
      <c r="U24" s="103"/>
    </row>
    <row r="25" spans="2:29" ht="42" customHeight="1" x14ac:dyDescent="0.2">
      <c r="B25" s="102"/>
      <c r="C25" s="253"/>
      <c r="D25" s="253"/>
      <c r="E25" s="57"/>
      <c r="F25" s="253"/>
      <c r="G25" s="253"/>
      <c r="H25" s="253"/>
      <c r="I25" s="253"/>
      <c r="J25" s="102"/>
      <c r="K25" s="253"/>
      <c r="L25" s="253"/>
      <c r="M25" s="253"/>
      <c r="N25" s="253"/>
      <c r="O25" s="253"/>
      <c r="P25" s="253"/>
      <c r="Q25" s="253"/>
      <c r="R25" s="253"/>
      <c r="S25" s="253"/>
      <c r="T25" s="253"/>
      <c r="U25" s="103"/>
    </row>
    <row r="26" spans="2:29" ht="143.25" customHeight="1" x14ac:dyDescent="0.25">
      <c r="B26" s="102"/>
      <c r="C26" s="253"/>
      <c r="D26" s="253"/>
      <c r="E26" s="253"/>
      <c r="F26" s="258"/>
      <c r="G26" s="255"/>
      <c r="H26" s="255"/>
      <c r="I26" s="255"/>
      <c r="J26" s="102"/>
      <c r="K26" s="253"/>
      <c r="L26" s="253"/>
      <c r="M26" s="253"/>
      <c r="N26" s="253"/>
      <c r="O26" s="253"/>
      <c r="P26" s="258"/>
      <c r="Q26" s="255"/>
      <c r="R26" s="255"/>
      <c r="S26" s="255"/>
      <c r="T26" s="255"/>
      <c r="U26" s="263"/>
      <c r="W26" s="924"/>
      <c r="X26" s="854"/>
      <c r="Y26" s="854"/>
      <c r="Z26" s="854"/>
    </row>
    <row r="27" spans="2:29" ht="15.75" customHeight="1" x14ac:dyDescent="0.25">
      <c r="B27" s="102"/>
      <c r="C27" s="253"/>
      <c r="D27" s="253"/>
      <c r="E27" s="253"/>
      <c r="F27" s="258"/>
      <c r="G27" s="255"/>
      <c r="H27" s="255"/>
      <c r="I27" s="255"/>
      <c r="J27" s="102"/>
      <c r="K27" s="253"/>
      <c r="L27" s="253"/>
      <c r="M27" s="253"/>
      <c r="N27" s="253"/>
      <c r="O27" s="253"/>
      <c r="P27" s="258"/>
      <c r="Q27" s="255"/>
      <c r="R27" s="255"/>
      <c r="S27" s="255"/>
      <c r="T27" s="255"/>
      <c r="U27" s="263"/>
      <c r="W27" s="924"/>
      <c r="X27" s="854"/>
      <c r="Y27" s="854"/>
      <c r="Z27" s="854"/>
    </row>
    <row r="28" spans="2:29" ht="15.75" customHeight="1" x14ac:dyDescent="0.25">
      <c r="B28" s="262"/>
      <c r="C28" s="255"/>
      <c r="D28" s="255"/>
      <c r="E28" s="255"/>
      <c r="F28" s="258"/>
      <c r="G28" s="255"/>
      <c r="H28" s="255"/>
      <c r="I28" s="255"/>
      <c r="J28" s="102"/>
      <c r="K28" s="253"/>
      <c r="L28" s="253"/>
      <c r="M28" s="253"/>
      <c r="N28" s="253"/>
      <c r="O28" s="253"/>
      <c r="P28" s="258"/>
      <c r="Q28" s="255"/>
      <c r="R28" s="255"/>
      <c r="S28" s="255"/>
      <c r="T28" s="255"/>
      <c r="U28" s="263"/>
      <c r="W28" s="924"/>
      <c r="X28" s="854"/>
      <c r="Y28" s="854"/>
      <c r="Z28" s="854"/>
    </row>
    <row r="29" spans="2:29" ht="15.75" customHeight="1" x14ac:dyDescent="0.25">
      <c r="B29" s="262"/>
      <c r="C29" s="261"/>
      <c r="D29" s="261"/>
      <c r="E29" s="261"/>
      <c r="F29" s="258"/>
      <c r="G29" s="261"/>
      <c r="H29" s="261"/>
      <c r="I29" s="261"/>
      <c r="J29" s="262"/>
      <c r="K29" s="261"/>
      <c r="L29" s="261"/>
      <c r="M29" s="261"/>
      <c r="N29" s="261"/>
      <c r="O29" s="261"/>
      <c r="P29" s="258"/>
      <c r="Q29" s="261"/>
      <c r="R29" s="261"/>
      <c r="S29" s="261"/>
      <c r="T29" s="261"/>
      <c r="U29" s="310"/>
      <c r="W29" s="924"/>
      <c r="X29" s="977"/>
      <c r="Y29" s="977"/>
      <c r="Z29" s="977"/>
    </row>
    <row r="30" spans="2:29" ht="15.75" customHeight="1" x14ac:dyDescent="0.25">
      <c r="B30" s="262"/>
      <c r="C30" s="261"/>
      <c r="D30" s="261"/>
      <c r="E30" s="261"/>
      <c r="F30" s="258"/>
      <c r="G30" s="261"/>
      <c r="H30" s="261"/>
      <c r="I30" s="261"/>
      <c r="J30" s="262"/>
      <c r="K30" s="261"/>
      <c r="L30" s="261"/>
      <c r="M30" s="261"/>
      <c r="N30" s="261"/>
      <c r="O30" s="261"/>
      <c r="P30" s="258"/>
      <c r="Q30" s="261"/>
      <c r="R30" s="261"/>
      <c r="S30" s="261"/>
      <c r="T30" s="261"/>
      <c r="U30" s="310"/>
      <c r="W30" s="924"/>
      <c r="X30" s="977"/>
      <c r="Y30" s="977"/>
      <c r="Z30" s="977"/>
    </row>
    <row r="31" spans="2:29" ht="15.75" customHeight="1" x14ac:dyDescent="0.25">
      <c r="B31" s="262"/>
      <c r="C31" s="261"/>
      <c r="D31" s="261"/>
      <c r="E31" s="261"/>
      <c r="F31" s="258"/>
      <c r="G31" s="261"/>
      <c r="H31" s="261"/>
      <c r="I31" s="261"/>
      <c r="J31" s="262"/>
      <c r="K31" s="261"/>
      <c r="L31" s="261"/>
      <c r="M31" s="261"/>
      <c r="N31" s="261"/>
      <c r="O31" s="261"/>
      <c r="P31" s="258"/>
      <c r="Q31" s="261"/>
      <c r="R31" s="261"/>
      <c r="S31" s="261"/>
      <c r="T31" s="261"/>
      <c r="U31" s="310"/>
      <c r="W31" s="924"/>
      <c r="X31" s="977"/>
      <c r="Y31" s="977"/>
      <c r="Z31" s="977"/>
    </row>
    <row r="32" spans="2:29" ht="15.75" customHeight="1" x14ac:dyDescent="0.25">
      <c r="B32" s="262"/>
      <c r="C32" s="261"/>
      <c r="D32" s="261"/>
      <c r="E32" s="261"/>
      <c r="F32" s="258"/>
      <c r="G32" s="261"/>
      <c r="H32" s="261"/>
      <c r="I32" s="261"/>
      <c r="J32" s="262"/>
      <c r="K32" s="261"/>
      <c r="L32" s="261"/>
      <c r="M32" s="261"/>
      <c r="N32" s="261"/>
      <c r="O32" s="261"/>
      <c r="P32" s="258"/>
      <c r="Q32" s="261"/>
      <c r="R32" s="261"/>
      <c r="S32" s="261"/>
      <c r="T32" s="261"/>
      <c r="U32" s="310"/>
      <c r="W32" s="924"/>
      <c r="X32" s="977"/>
      <c r="Y32" s="977"/>
      <c r="Z32" s="977"/>
    </row>
    <row r="33" spans="2:28" ht="21.75" customHeight="1" x14ac:dyDescent="0.25">
      <c r="B33" s="421"/>
      <c r="C33" s="420"/>
      <c r="D33" s="423"/>
      <c r="E33" s="60"/>
      <c r="F33" s="420"/>
      <c r="G33" s="420"/>
      <c r="H33" s="423"/>
      <c r="I33" s="265"/>
      <c r="J33" s="421"/>
      <c r="K33" s="420"/>
      <c r="L33" s="420"/>
      <c r="M33" s="423"/>
      <c r="N33" s="423"/>
      <c r="O33" s="60"/>
      <c r="P33" s="420"/>
      <c r="Q33" s="420"/>
      <c r="R33" s="420"/>
      <c r="S33" s="423"/>
      <c r="T33" s="423"/>
      <c r="U33" s="265"/>
      <c r="W33" s="928"/>
      <c r="X33" s="928"/>
      <c r="Y33" s="51"/>
      <c r="Z33" s="52"/>
      <c r="AA33" s="60"/>
      <c r="AB33" s="60"/>
    </row>
    <row r="34" spans="2:28" ht="15.75" customHeight="1" x14ac:dyDescent="0.25">
      <c r="B34" s="421" t="s">
        <v>477</v>
      </c>
      <c r="C34" s="434"/>
      <c r="D34" s="434"/>
      <c r="E34" s="434"/>
      <c r="F34" s="422"/>
      <c r="G34" s="434"/>
      <c r="H34" s="434"/>
      <c r="I34" s="434"/>
      <c r="J34" s="421" t="s">
        <v>412</v>
      </c>
      <c r="K34" s="434"/>
      <c r="L34" s="434"/>
      <c r="M34" s="434"/>
      <c r="N34" s="434"/>
      <c r="O34" s="434"/>
      <c r="P34" s="422"/>
      <c r="Q34" s="434"/>
      <c r="R34" s="434"/>
      <c r="S34" s="434"/>
      <c r="T34" s="434"/>
      <c r="U34" s="310"/>
      <c r="W34" s="924"/>
      <c r="X34" s="977"/>
      <c r="Y34" s="977"/>
      <c r="Z34" s="977"/>
    </row>
    <row r="35" spans="2:28" ht="15.75" customHeight="1" x14ac:dyDescent="0.25">
      <c r="B35" s="262" t="s">
        <v>478</v>
      </c>
      <c r="C35" s="261"/>
      <c r="D35" s="261"/>
      <c r="E35" s="261"/>
      <c r="F35" s="258"/>
      <c r="G35" s="261"/>
      <c r="H35" s="261"/>
      <c r="I35" s="261"/>
      <c r="J35" s="326" t="s">
        <v>413</v>
      </c>
      <c r="K35" s="261"/>
      <c r="L35" s="261"/>
      <c r="M35" s="261"/>
      <c r="N35" s="261"/>
      <c r="O35" s="261"/>
      <c r="P35" s="258"/>
      <c r="Q35" s="261"/>
      <c r="R35" s="261"/>
      <c r="S35" s="261"/>
      <c r="T35" s="261"/>
      <c r="U35" s="310"/>
      <c r="W35" s="924"/>
      <c r="X35" s="977"/>
      <c r="Y35" s="977"/>
      <c r="Z35" s="977"/>
    </row>
    <row r="36" spans="2:28" ht="15.75" customHeight="1" x14ac:dyDescent="0.25">
      <c r="B36" s="262"/>
      <c r="C36" s="261"/>
      <c r="D36" s="261"/>
      <c r="E36" s="261"/>
      <c r="F36" s="258"/>
      <c r="G36" s="261"/>
      <c r="H36" s="261"/>
      <c r="I36" s="261"/>
      <c r="J36" s="262" t="s">
        <v>479</v>
      </c>
      <c r="K36" s="261"/>
      <c r="L36" s="261"/>
      <c r="M36" s="261"/>
      <c r="N36" s="261"/>
      <c r="O36" s="261"/>
      <c r="P36" s="258"/>
      <c r="Q36" s="261"/>
      <c r="R36" s="261"/>
      <c r="S36" s="261"/>
      <c r="T36" s="261"/>
      <c r="U36" s="310"/>
      <c r="W36" s="924"/>
      <c r="X36" s="977"/>
      <c r="Y36" s="977"/>
      <c r="Z36" s="977"/>
    </row>
    <row r="37" spans="2:28" ht="15.75" customHeight="1" x14ac:dyDescent="0.25">
      <c r="B37" s="262"/>
      <c r="C37" s="261"/>
      <c r="D37" s="261"/>
      <c r="E37" s="261"/>
      <c r="F37" s="258"/>
      <c r="G37" s="261"/>
      <c r="H37" s="261"/>
      <c r="I37" s="261"/>
      <c r="J37" s="262" t="s">
        <v>480</v>
      </c>
      <c r="K37" s="261"/>
      <c r="L37" s="261"/>
      <c r="M37" s="261"/>
      <c r="N37" s="261"/>
      <c r="O37" s="261"/>
      <c r="P37" s="258"/>
      <c r="Q37" s="261"/>
      <c r="R37" s="261"/>
      <c r="S37" s="261"/>
      <c r="T37" s="261"/>
      <c r="U37" s="310"/>
      <c r="W37" s="924"/>
      <c r="X37" s="977"/>
      <c r="Y37" s="977"/>
      <c r="Z37" s="977"/>
    </row>
    <row r="38" spans="2:28" ht="21.75" customHeight="1" x14ac:dyDescent="0.25">
      <c r="B38" s="287" t="s">
        <v>179</v>
      </c>
      <c r="C38" s="288"/>
      <c r="D38" s="283"/>
      <c r="E38" s="284"/>
      <c r="F38" s="288"/>
      <c r="G38" s="288"/>
      <c r="H38" s="283"/>
      <c r="I38" s="284">
        <f>'стол, тумба'!D19+элементы!D55</f>
        <v>6039.5625</v>
      </c>
      <c r="J38" s="287" t="s">
        <v>179</v>
      </c>
      <c r="K38" s="288"/>
      <c r="L38" s="288"/>
      <c r="M38" s="283"/>
      <c r="N38" s="283"/>
      <c r="O38" s="284"/>
      <c r="P38" s="288"/>
      <c r="Q38" s="288"/>
      <c r="R38" s="288"/>
      <c r="S38" s="283"/>
      <c r="T38" s="283"/>
      <c r="U38" s="285">
        <f>'стол, тумба'!D19+элементы!D55+элементы!P55+элементы!P47</f>
        <v>12209.737499999999</v>
      </c>
      <c r="W38" s="928"/>
      <c r="X38" s="928"/>
      <c r="Y38" s="51"/>
      <c r="Z38" s="52"/>
      <c r="AA38" s="60"/>
      <c r="AB38" s="60"/>
    </row>
    <row r="39" spans="2:28" ht="15.75" customHeight="1" x14ac:dyDescent="0.25">
      <c r="B39" s="262" t="s">
        <v>324</v>
      </c>
      <c r="C39" s="261"/>
      <c r="D39" s="261"/>
      <c r="E39" s="261"/>
      <c r="F39" s="258"/>
      <c r="G39" s="261"/>
      <c r="H39" s="261"/>
      <c r="I39" s="261"/>
      <c r="J39" s="327" t="s">
        <v>412</v>
      </c>
      <c r="K39" s="261"/>
      <c r="L39" s="261"/>
      <c r="M39" s="261"/>
      <c r="N39" s="261"/>
      <c r="O39" s="261"/>
      <c r="P39" s="258"/>
      <c r="Q39" s="261"/>
      <c r="R39" s="261"/>
      <c r="S39" s="261"/>
      <c r="T39" s="261"/>
      <c r="U39" s="310"/>
      <c r="W39" s="924"/>
      <c r="X39" s="977"/>
      <c r="Y39" s="977"/>
      <c r="Z39" s="977"/>
    </row>
    <row r="40" spans="2:28" ht="15.75" customHeight="1" x14ac:dyDescent="0.25">
      <c r="B40" s="262" t="s">
        <v>325</v>
      </c>
      <c r="C40" s="261"/>
      <c r="D40" s="261"/>
      <c r="E40" s="261"/>
      <c r="F40" s="258"/>
      <c r="G40" s="261"/>
      <c r="H40" s="261"/>
      <c r="I40" s="261"/>
      <c r="J40" s="326" t="s">
        <v>413</v>
      </c>
      <c r="K40" s="261"/>
      <c r="L40" s="261"/>
      <c r="M40" s="261"/>
      <c r="N40" s="261"/>
      <c r="O40" s="261"/>
      <c r="P40" s="258"/>
      <c r="Q40" s="261"/>
      <c r="R40" s="261"/>
      <c r="S40" s="261"/>
      <c r="T40" s="261"/>
      <c r="U40" s="310"/>
      <c r="W40" s="924"/>
      <c r="X40" s="977"/>
      <c r="Y40" s="977"/>
      <c r="Z40" s="977"/>
    </row>
    <row r="41" spans="2:28" ht="15.75" customHeight="1" x14ac:dyDescent="0.25">
      <c r="B41" s="262"/>
      <c r="C41" s="261"/>
      <c r="D41" s="261"/>
      <c r="E41" s="261"/>
      <c r="F41" s="258"/>
      <c r="G41" s="261"/>
      <c r="H41" s="261"/>
      <c r="I41" s="261"/>
      <c r="J41" s="262" t="s">
        <v>330</v>
      </c>
      <c r="K41" s="261"/>
      <c r="L41" s="261"/>
      <c r="M41" s="261"/>
      <c r="N41" s="261"/>
      <c r="O41" s="261"/>
      <c r="P41" s="258"/>
      <c r="Q41" s="261"/>
      <c r="R41" s="261"/>
      <c r="S41" s="261"/>
      <c r="T41" s="261"/>
      <c r="U41" s="310"/>
      <c r="W41" s="924"/>
      <c r="X41" s="977"/>
      <c r="Y41" s="977"/>
      <c r="Z41" s="977"/>
    </row>
    <row r="42" spans="2:28" ht="15.75" customHeight="1" x14ac:dyDescent="0.25">
      <c r="B42" s="262"/>
      <c r="C42" s="261"/>
      <c r="D42" s="261"/>
      <c r="E42" s="261"/>
      <c r="F42" s="258"/>
      <c r="G42" s="261"/>
      <c r="H42" s="261"/>
      <c r="I42" s="261"/>
      <c r="J42" s="262" t="s">
        <v>331</v>
      </c>
      <c r="K42" s="261"/>
      <c r="L42" s="261"/>
      <c r="M42" s="261"/>
      <c r="N42" s="261"/>
      <c r="O42" s="261"/>
      <c r="P42" s="258"/>
      <c r="Q42" s="261"/>
      <c r="R42" s="261"/>
      <c r="S42" s="261"/>
      <c r="T42" s="261"/>
      <c r="U42" s="310"/>
      <c r="W42" s="924"/>
      <c r="X42" s="977"/>
      <c r="Y42" s="977"/>
      <c r="Z42" s="977"/>
    </row>
    <row r="43" spans="2:28" ht="21.75" customHeight="1" x14ac:dyDescent="0.25">
      <c r="B43" s="262" t="s">
        <v>179</v>
      </c>
      <c r="C43" s="256"/>
      <c r="D43" s="257"/>
      <c r="E43" s="60"/>
      <c r="F43" s="256"/>
      <c r="G43" s="256"/>
      <c r="H43" s="257"/>
      <c r="I43" s="60">
        <f>'стол, тумба'!G19+элементы!G55</f>
        <v>6913.35</v>
      </c>
      <c r="J43" s="262" t="s">
        <v>179</v>
      </c>
      <c r="K43" s="256"/>
      <c r="L43" s="256"/>
      <c r="M43" s="257"/>
      <c r="N43" s="257"/>
      <c r="O43" s="60"/>
      <c r="P43" s="256"/>
      <c r="Q43" s="256"/>
      <c r="R43" s="256"/>
      <c r="S43" s="257"/>
      <c r="T43" s="257"/>
      <c r="U43" s="265">
        <f>'стол, тумба'!G19+элементы!G55+элементы!P55+элементы!P47</f>
        <v>13083.525000000001</v>
      </c>
      <c r="W43" s="928"/>
      <c r="X43" s="928"/>
      <c r="Y43" s="51"/>
      <c r="Z43" s="52"/>
      <c r="AA43" s="60"/>
      <c r="AB43" s="60"/>
    </row>
    <row r="44" spans="2:28" ht="15.75" customHeight="1" x14ac:dyDescent="0.25">
      <c r="B44" s="279" t="s">
        <v>326</v>
      </c>
      <c r="C44" s="315"/>
      <c r="D44" s="315"/>
      <c r="E44" s="315"/>
      <c r="F44" s="282"/>
      <c r="G44" s="315"/>
      <c r="H44" s="315"/>
      <c r="I44" s="315"/>
      <c r="J44" s="327" t="s">
        <v>412</v>
      </c>
      <c r="K44" s="315"/>
      <c r="L44" s="315"/>
      <c r="M44" s="315"/>
      <c r="N44" s="315"/>
      <c r="O44" s="315"/>
      <c r="P44" s="282"/>
      <c r="Q44" s="315"/>
      <c r="R44" s="315"/>
      <c r="S44" s="315"/>
      <c r="T44" s="315"/>
      <c r="U44" s="316"/>
      <c r="W44" s="924"/>
      <c r="X44" s="924"/>
      <c r="Y44" s="924"/>
      <c r="Z44" s="924"/>
    </row>
    <row r="45" spans="2:28" ht="15.75" customHeight="1" x14ac:dyDescent="0.25">
      <c r="B45" s="262" t="s">
        <v>327</v>
      </c>
      <c r="C45" s="261"/>
      <c r="D45" s="261"/>
      <c r="E45" s="261"/>
      <c r="F45" s="258"/>
      <c r="G45" s="261"/>
      <c r="H45" s="261"/>
      <c r="I45" s="261"/>
      <c r="J45" s="326" t="s">
        <v>413</v>
      </c>
      <c r="K45" s="261"/>
      <c r="L45" s="261"/>
      <c r="M45" s="261"/>
      <c r="N45" s="261"/>
      <c r="O45" s="261"/>
      <c r="P45" s="258"/>
      <c r="Q45" s="261"/>
      <c r="R45" s="261"/>
      <c r="S45" s="261"/>
      <c r="T45" s="261"/>
      <c r="U45" s="310"/>
      <c r="W45" s="924"/>
      <c r="X45" s="924"/>
      <c r="Y45" s="924"/>
      <c r="Z45" s="924"/>
    </row>
    <row r="46" spans="2:28" ht="15.75" customHeight="1" x14ac:dyDescent="0.25">
      <c r="B46" s="262"/>
      <c r="C46" s="261"/>
      <c r="D46" s="261"/>
      <c r="E46" s="261"/>
      <c r="F46" s="258"/>
      <c r="G46" s="261"/>
      <c r="H46" s="261"/>
      <c r="I46" s="261"/>
      <c r="J46" s="262" t="s">
        <v>332</v>
      </c>
      <c r="K46" s="261"/>
      <c r="L46" s="261"/>
      <c r="M46" s="261"/>
      <c r="N46" s="261"/>
      <c r="O46" s="261"/>
      <c r="P46" s="258"/>
      <c r="Q46" s="261"/>
      <c r="R46" s="261"/>
      <c r="S46" s="261"/>
      <c r="T46" s="261"/>
      <c r="U46" s="310"/>
      <c r="W46" s="924"/>
      <c r="X46" s="924"/>
      <c r="Y46" s="924"/>
      <c r="Z46" s="924"/>
    </row>
    <row r="47" spans="2:28" ht="15.75" customHeight="1" x14ac:dyDescent="0.25">
      <c r="B47" s="262"/>
      <c r="C47" s="261"/>
      <c r="D47" s="261"/>
      <c r="E47" s="261"/>
      <c r="F47" s="258"/>
      <c r="G47" s="261"/>
      <c r="H47" s="261"/>
      <c r="I47" s="261"/>
      <c r="J47" s="262" t="s">
        <v>333</v>
      </c>
      <c r="K47" s="261"/>
      <c r="L47" s="261"/>
      <c r="M47" s="261"/>
      <c r="N47" s="261"/>
      <c r="O47" s="261"/>
      <c r="P47" s="258"/>
      <c r="Q47" s="261"/>
      <c r="R47" s="261"/>
      <c r="S47" s="261"/>
      <c r="T47" s="261"/>
      <c r="U47" s="310"/>
      <c r="W47" s="924"/>
      <c r="X47" s="924"/>
      <c r="Y47" s="924"/>
      <c r="Z47" s="924"/>
    </row>
    <row r="48" spans="2:28" ht="21.75" customHeight="1" x14ac:dyDescent="0.25">
      <c r="B48" s="287" t="s">
        <v>179</v>
      </c>
      <c r="C48" s="288"/>
      <c r="D48" s="283"/>
      <c r="E48" s="284"/>
      <c r="F48" s="288"/>
      <c r="G48" s="288"/>
      <c r="H48" s="283"/>
      <c r="I48" s="284">
        <f>'стол, тумба'!J19+элементы!J55</f>
        <v>7642.35</v>
      </c>
      <c r="J48" s="287" t="s">
        <v>179</v>
      </c>
      <c r="K48" s="288"/>
      <c r="L48" s="288"/>
      <c r="M48" s="283"/>
      <c r="N48" s="283"/>
      <c r="O48" s="284"/>
      <c r="P48" s="288"/>
      <c r="Q48" s="288"/>
      <c r="R48" s="288"/>
      <c r="S48" s="283"/>
      <c r="T48" s="283"/>
      <c r="U48" s="285">
        <f>'стол, тумба'!J19+элементы!J55+элементы!P55+элементы!P47</f>
        <v>13812.525000000001</v>
      </c>
      <c r="W48" s="928"/>
      <c r="X48" s="928"/>
      <c r="Y48" s="51"/>
      <c r="Z48" s="52"/>
      <c r="AA48" s="60"/>
      <c r="AB48" s="60"/>
    </row>
    <row r="49" spans="2:28" ht="15.75" customHeight="1" x14ac:dyDescent="0.25">
      <c r="B49" s="262" t="s">
        <v>328</v>
      </c>
      <c r="C49" s="261"/>
      <c r="D49" s="261"/>
      <c r="E49" s="261"/>
      <c r="F49" s="258"/>
      <c r="G49" s="261"/>
      <c r="H49" s="261"/>
      <c r="I49" s="261"/>
      <c r="J49" s="327" t="s">
        <v>412</v>
      </c>
      <c r="K49" s="261"/>
      <c r="L49" s="261"/>
      <c r="M49" s="261"/>
      <c r="N49" s="261"/>
      <c r="O49" s="261"/>
      <c r="P49" s="258"/>
      <c r="Q49" s="261"/>
      <c r="R49" s="261"/>
      <c r="S49" s="261"/>
      <c r="T49" s="261"/>
      <c r="U49" s="310"/>
      <c r="W49" s="924"/>
      <c r="X49" s="977"/>
      <c r="Y49" s="977"/>
      <c r="Z49" s="977"/>
    </row>
    <row r="50" spans="2:28" ht="15.75" customHeight="1" x14ac:dyDescent="0.25">
      <c r="B50" s="262" t="s">
        <v>329</v>
      </c>
      <c r="C50" s="261"/>
      <c r="D50" s="261"/>
      <c r="E50" s="261"/>
      <c r="F50" s="258"/>
      <c r="G50" s="261"/>
      <c r="H50" s="261"/>
      <c r="I50" s="261"/>
      <c r="J50" s="326" t="s">
        <v>413</v>
      </c>
      <c r="K50" s="261"/>
      <c r="L50" s="261"/>
      <c r="M50" s="261"/>
      <c r="N50" s="261"/>
      <c r="O50" s="261"/>
      <c r="P50" s="258"/>
      <c r="Q50" s="261"/>
      <c r="R50" s="261"/>
      <c r="S50" s="261"/>
      <c r="T50" s="261"/>
      <c r="U50" s="310"/>
      <c r="W50" s="924"/>
      <c r="X50" s="977"/>
      <c r="Y50" s="977"/>
      <c r="Z50" s="977"/>
    </row>
    <row r="51" spans="2:28" ht="15.75" customHeight="1" x14ac:dyDescent="0.25">
      <c r="B51" s="262"/>
      <c r="C51" s="261"/>
      <c r="D51" s="261"/>
      <c r="E51" s="261"/>
      <c r="F51" s="258"/>
      <c r="G51" s="261"/>
      <c r="H51" s="261"/>
      <c r="I51" s="261"/>
      <c r="J51" s="262" t="s">
        <v>334</v>
      </c>
      <c r="K51" s="261"/>
      <c r="L51" s="261"/>
      <c r="M51" s="261"/>
      <c r="N51" s="261"/>
      <c r="O51" s="261"/>
      <c r="P51" s="258"/>
      <c r="Q51" s="261"/>
      <c r="R51" s="261"/>
      <c r="S51" s="261"/>
      <c r="T51" s="261"/>
      <c r="U51" s="310"/>
      <c r="W51" s="924"/>
      <c r="X51" s="977"/>
      <c r="Y51" s="977"/>
      <c r="Z51" s="977"/>
    </row>
    <row r="52" spans="2:28" ht="15.75" customHeight="1" x14ac:dyDescent="0.25">
      <c r="B52" s="262"/>
      <c r="C52" s="261"/>
      <c r="D52" s="261"/>
      <c r="E52" s="261"/>
      <c r="F52" s="258"/>
      <c r="G52" s="261"/>
      <c r="H52" s="261"/>
      <c r="I52" s="261"/>
      <c r="J52" s="262" t="s">
        <v>335</v>
      </c>
      <c r="K52" s="261"/>
      <c r="L52" s="261"/>
      <c r="M52" s="261"/>
      <c r="N52" s="261"/>
      <c r="O52" s="261"/>
      <c r="P52" s="258"/>
      <c r="Q52" s="261"/>
      <c r="R52" s="261"/>
      <c r="S52" s="261"/>
      <c r="T52" s="261"/>
      <c r="U52" s="310"/>
      <c r="W52" s="924"/>
      <c r="X52" s="977"/>
      <c r="Y52" s="977"/>
      <c r="Z52" s="977"/>
    </row>
    <row r="53" spans="2:28" ht="21.75" customHeight="1" thickBot="1" x14ac:dyDescent="0.3">
      <c r="B53" s="278" t="s">
        <v>179</v>
      </c>
      <c r="C53" s="275"/>
      <c r="D53" s="269"/>
      <c r="E53" s="270"/>
      <c r="F53" s="275"/>
      <c r="G53" s="275"/>
      <c r="H53" s="269"/>
      <c r="I53" s="270">
        <f>'стол, тумба'!M19+элементы!M55</f>
        <v>8397.6750000000011</v>
      </c>
      <c r="J53" s="278" t="s">
        <v>179</v>
      </c>
      <c r="K53" s="275"/>
      <c r="L53" s="275"/>
      <c r="M53" s="269"/>
      <c r="N53" s="269"/>
      <c r="O53" s="270"/>
      <c r="P53" s="275"/>
      <c r="Q53" s="275"/>
      <c r="R53" s="275"/>
      <c r="S53" s="269"/>
      <c r="T53" s="269"/>
      <c r="U53" s="271">
        <f>'стол, тумба'!M19+элементы!M55+элементы!P55+элементы!P47</f>
        <v>14567.850000000002</v>
      </c>
      <c r="W53" s="928"/>
      <c r="X53" s="928"/>
      <c r="Y53" s="51"/>
      <c r="Z53" s="52"/>
      <c r="AA53" s="60"/>
      <c r="AB53" s="60"/>
    </row>
    <row r="54" spans="2:28" ht="15.75" customHeight="1" thickTop="1" x14ac:dyDescent="0.2">
      <c r="B54" s="102"/>
      <c r="C54" s="253"/>
      <c r="D54" s="253"/>
      <c r="E54" s="253"/>
      <c r="F54" s="253"/>
      <c r="G54" s="253"/>
      <c r="H54" s="253"/>
      <c r="I54" s="253"/>
      <c r="J54" s="102"/>
      <c r="K54" s="253"/>
      <c r="L54" s="253"/>
      <c r="M54" s="253"/>
      <c r="N54" s="253"/>
      <c r="O54" s="253"/>
      <c r="P54" s="253"/>
      <c r="Q54" s="253"/>
      <c r="R54" s="253"/>
      <c r="S54" s="253"/>
      <c r="T54" s="253"/>
      <c r="U54" s="103"/>
    </row>
    <row r="55" spans="2:28" ht="15.75" customHeight="1" x14ac:dyDescent="0.25">
      <c r="B55" s="102"/>
      <c r="C55" s="253"/>
      <c r="D55" s="260"/>
      <c r="E55" s="260"/>
      <c r="F55" s="253"/>
      <c r="G55" s="253"/>
      <c r="H55" s="253"/>
      <c r="I55" s="253"/>
      <c r="J55" s="102"/>
      <c r="K55" s="253"/>
      <c r="L55" s="253"/>
      <c r="M55" s="253"/>
      <c r="N55" s="253"/>
      <c r="O55" s="253"/>
      <c r="P55" s="253"/>
      <c r="Q55" s="253"/>
      <c r="R55" s="253"/>
      <c r="S55" s="253"/>
      <c r="T55" s="253"/>
      <c r="U55" s="103"/>
    </row>
    <row r="56" spans="2:28" ht="42" customHeight="1" x14ac:dyDescent="0.2">
      <c r="B56" s="102"/>
      <c r="C56" s="253"/>
      <c r="D56" s="253"/>
      <c r="E56" s="57"/>
      <c r="F56" s="253"/>
      <c r="G56" s="253"/>
      <c r="H56" s="253"/>
      <c r="I56" s="253"/>
      <c r="J56" s="102"/>
      <c r="K56" s="253"/>
      <c r="L56" s="253"/>
      <c r="M56" s="253"/>
      <c r="N56" s="253"/>
      <c r="O56" s="253"/>
      <c r="P56" s="253"/>
      <c r="Q56" s="253"/>
      <c r="R56" s="253"/>
      <c r="S56" s="253"/>
      <c r="T56" s="253"/>
      <c r="U56" s="103"/>
    </row>
    <row r="57" spans="2:28" ht="143.25" customHeight="1" x14ac:dyDescent="0.25">
      <c r="B57" s="102"/>
      <c r="C57" s="253"/>
      <c r="D57" s="253"/>
      <c r="E57" s="253"/>
      <c r="F57" s="258"/>
      <c r="G57" s="255"/>
      <c r="H57" s="255"/>
      <c r="I57" s="255"/>
      <c r="J57" s="102"/>
      <c r="K57" s="253"/>
      <c r="L57" s="253"/>
      <c r="M57" s="253"/>
      <c r="N57" s="253"/>
      <c r="O57" s="253"/>
      <c r="P57" s="258"/>
      <c r="Q57" s="255"/>
      <c r="R57" s="255"/>
      <c r="S57" s="255"/>
      <c r="T57" s="255"/>
      <c r="U57" s="263"/>
      <c r="W57" s="924"/>
      <c r="X57" s="924"/>
      <c r="Y57" s="924"/>
      <c r="Z57" s="924"/>
    </row>
    <row r="58" spans="2:28" ht="15.75" customHeight="1" x14ac:dyDescent="0.25">
      <c r="B58" s="102"/>
      <c r="C58" s="253"/>
      <c r="D58" s="253"/>
      <c r="E58" s="253"/>
      <c r="F58" s="258"/>
      <c r="G58" s="255"/>
      <c r="H58" s="255"/>
      <c r="I58" s="255"/>
      <c r="J58" s="102"/>
      <c r="K58" s="253"/>
      <c r="L58" s="253"/>
      <c r="M58" s="253"/>
      <c r="N58" s="253"/>
      <c r="O58" s="253"/>
      <c r="P58" s="258"/>
      <c r="Q58" s="255"/>
      <c r="R58" s="255"/>
      <c r="S58" s="255"/>
      <c r="T58" s="255"/>
      <c r="U58" s="263"/>
      <c r="W58" s="924"/>
      <c r="X58" s="924"/>
      <c r="Y58" s="924"/>
      <c r="Z58" s="924"/>
    </row>
    <row r="59" spans="2:28" ht="15.75" customHeight="1" x14ac:dyDescent="0.25">
      <c r="B59" s="262"/>
      <c r="C59" s="255"/>
      <c r="D59" s="255"/>
      <c r="E59" s="255"/>
      <c r="F59" s="258"/>
      <c r="G59" s="255"/>
      <c r="H59" s="255"/>
      <c r="I59" s="255"/>
      <c r="J59" s="102"/>
      <c r="K59" s="253"/>
      <c r="L59" s="253"/>
      <c r="M59" s="253"/>
      <c r="N59" s="253"/>
      <c r="O59" s="253"/>
      <c r="P59" s="258"/>
      <c r="Q59" s="255"/>
      <c r="R59" s="255"/>
      <c r="S59" s="255"/>
      <c r="T59" s="255"/>
      <c r="U59" s="263"/>
      <c r="W59" s="924"/>
      <c r="X59" s="924"/>
      <c r="Y59" s="924"/>
      <c r="Z59" s="924"/>
    </row>
    <row r="60" spans="2:28" ht="15.75" customHeight="1" x14ac:dyDescent="0.25">
      <c r="B60" s="326" t="s">
        <v>412</v>
      </c>
      <c r="C60" s="261"/>
      <c r="D60" s="261"/>
      <c r="E60" s="261"/>
      <c r="F60" s="258"/>
      <c r="G60" s="261"/>
      <c r="H60" s="261"/>
      <c r="I60" s="261"/>
      <c r="J60" s="326" t="s">
        <v>415</v>
      </c>
      <c r="K60" s="261"/>
      <c r="L60" s="261"/>
      <c r="M60" s="261"/>
      <c r="N60" s="261"/>
      <c r="O60" s="261"/>
      <c r="P60" s="258"/>
      <c r="Q60" s="261"/>
      <c r="R60" s="261"/>
      <c r="S60" s="261"/>
      <c r="T60" s="261"/>
      <c r="U60" s="310"/>
      <c r="W60" s="924"/>
      <c r="X60" s="977"/>
      <c r="Y60" s="977"/>
      <c r="Z60" s="977"/>
    </row>
    <row r="61" spans="2:28" ht="15.75" customHeight="1" x14ac:dyDescent="0.25">
      <c r="B61" s="326" t="s">
        <v>414</v>
      </c>
      <c r="C61" s="261"/>
      <c r="D61" s="261"/>
      <c r="E61" s="261"/>
      <c r="F61" s="258"/>
      <c r="G61" s="261"/>
      <c r="H61" s="261"/>
      <c r="I61" s="261"/>
      <c r="J61" s="326" t="s">
        <v>416</v>
      </c>
      <c r="K61" s="261"/>
      <c r="L61" s="261"/>
      <c r="M61" s="261"/>
      <c r="N61" s="261"/>
      <c r="O61" s="261"/>
      <c r="P61" s="258"/>
      <c r="Q61" s="261"/>
      <c r="R61" s="261"/>
      <c r="S61" s="261"/>
      <c r="T61" s="261"/>
      <c r="U61" s="310"/>
      <c r="W61" s="924"/>
      <c r="X61" s="977"/>
      <c r="Y61" s="977"/>
      <c r="Z61" s="977"/>
    </row>
    <row r="62" spans="2:28" ht="15.75" customHeight="1" x14ac:dyDescent="0.25">
      <c r="B62" s="262" t="s">
        <v>481</v>
      </c>
      <c r="C62" s="261"/>
      <c r="D62" s="261"/>
      <c r="E62" s="261"/>
      <c r="F62" s="258"/>
      <c r="G62" s="261"/>
      <c r="H62" s="261"/>
      <c r="I62" s="261"/>
      <c r="J62" s="262" t="s">
        <v>483</v>
      </c>
      <c r="K62" s="261"/>
      <c r="L62" s="261"/>
      <c r="M62" s="261"/>
      <c r="N62" s="261"/>
      <c r="O62" s="261"/>
      <c r="P62" s="258"/>
      <c r="Q62" s="261"/>
      <c r="R62" s="261"/>
      <c r="S62" s="261"/>
      <c r="T62" s="261"/>
      <c r="U62" s="310"/>
      <c r="W62" s="924"/>
      <c r="X62" s="977"/>
      <c r="Y62" s="977"/>
      <c r="Z62" s="977"/>
    </row>
    <row r="63" spans="2:28" ht="15.75" customHeight="1" x14ac:dyDescent="0.25">
      <c r="B63" s="262" t="s">
        <v>482</v>
      </c>
      <c r="C63" s="261"/>
      <c r="D63" s="261"/>
      <c r="E63" s="261"/>
      <c r="F63" s="258"/>
      <c r="G63" s="261"/>
      <c r="H63" s="261"/>
      <c r="I63" s="261"/>
      <c r="J63" s="262" t="s">
        <v>484</v>
      </c>
      <c r="K63" s="261"/>
      <c r="L63" s="261"/>
      <c r="M63" s="261"/>
      <c r="N63" s="261"/>
      <c r="O63" s="261"/>
      <c r="P63" s="258"/>
      <c r="Q63" s="261"/>
      <c r="R63" s="261"/>
      <c r="S63" s="261"/>
      <c r="T63" s="261"/>
      <c r="U63" s="310"/>
      <c r="W63" s="924"/>
      <c r="X63" s="977"/>
      <c r="Y63" s="977"/>
      <c r="Z63" s="977"/>
    </row>
    <row r="64" spans="2:28" ht="21.75" customHeight="1" x14ac:dyDescent="0.25">
      <c r="B64" s="262" t="s">
        <v>179</v>
      </c>
      <c r="C64" s="256"/>
      <c r="D64" s="257"/>
      <c r="E64" s="60"/>
      <c r="F64" s="256"/>
      <c r="G64" s="256"/>
      <c r="H64" s="257"/>
      <c r="I64" s="60">
        <f>'стол, тумба'!D19*2+элементы!D55*2+элементы!P55+элементы!P43</f>
        <v>18249.3</v>
      </c>
      <c r="J64" s="262" t="s">
        <v>179</v>
      </c>
      <c r="K64" s="256"/>
      <c r="L64" s="256"/>
      <c r="M64" s="257"/>
      <c r="N64" s="257"/>
      <c r="O64" s="60"/>
      <c r="P64" s="256"/>
      <c r="Q64" s="256"/>
      <c r="R64" s="256"/>
      <c r="S64" s="257"/>
      <c r="T64" s="257"/>
      <c r="U64" s="265">
        <f>'стол, тумба'!D19*3+элементы!D55*3+элементы!P55*2+элементы!P43*2</f>
        <v>30459.037499999999</v>
      </c>
      <c r="W64" s="928"/>
      <c r="X64" s="928"/>
      <c r="Y64" s="51"/>
      <c r="Z64" s="52"/>
      <c r="AA64" s="60"/>
      <c r="AB64" s="60"/>
    </row>
    <row r="65" spans="2:28" ht="15.75" customHeight="1" x14ac:dyDescent="0.25">
      <c r="B65" s="424" t="s">
        <v>412</v>
      </c>
      <c r="C65" s="315"/>
      <c r="D65" s="315"/>
      <c r="E65" s="315"/>
      <c r="F65" s="427"/>
      <c r="G65" s="315"/>
      <c r="H65" s="315"/>
      <c r="I65" s="315"/>
      <c r="J65" s="424" t="s">
        <v>415</v>
      </c>
      <c r="K65" s="315"/>
      <c r="L65" s="315"/>
      <c r="M65" s="315"/>
      <c r="N65" s="315"/>
      <c r="O65" s="315"/>
      <c r="P65" s="427"/>
      <c r="Q65" s="315"/>
      <c r="R65" s="315"/>
      <c r="S65" s="315"/>
      <c r="T65" s="315"/>
      <c r="U65" s="316"/>
      <c r="W65" s="924"/>
      <c r="X65" s="977"/>
      <c r="Y65" s="977"/>
      <c r="Z65" s="977"/>
    </row>
    <row r="66" spans="2:28" ht="15.75" customHeight="1" x14ac:dyDescent="0.25">
      <c r="B66" s="421" t="s">
        <v>414</v>
      </c>
      <c r="C66" s="434"/>
      <c r="D66" s="434"/>
      <c r="E66" s="434"/>
      <c r="F66" s="422"/>
      <c r="G66" s="434"/>
      <c r="H66" s="434"/>
      <c r="I66" s="434"/>
      <c r="J66" s="421" t="s">
        <v>416</v>
      </c>
      <c r="K66" s="434"/>
      <c r="L66" s="434"/>
      <c r="M66" s="434"/>
      <c r="N66" s="434"/>
      <c r="O66" s="434"/>
      <c r="P66" s="422"/>
      <c r="Q66" s="434"/>
      <c r="R66" s="434"/>
      <c r="S66" s="434"/>
      <c r="T66" s="434"/>
      <c r="U66" s="310"/>
      <c r="W66" s="924"/>
      <c r="X66" s="977"/>
      <c r="Y66" s="977"/>
      <c r="Z66" s="977"/>
    </row>
    <row r="67" spans="2:28" ht="15.75" customHeight="1" x14ac:dyDescent="0.25">
      <c r="B67" s="421" t="s">
        <v>479</v>
      </c>
      <c r="C67" s="434"/>
      <c r="D67" s="434"/>
      <c r="E67" s="434"/>
      <c r="F67" s="422"/>
      <c r="G67" s="434"/>
      <c r="H67" s="434"/>
      <c r="I67" s="434"/>
      <c r="J67" s="421" t="s">
        <v>481</v>
      </c>
      <c r="K67" s="434"/>
      <c r="L67" s="434"/>
      <c r="M67" s="434"/>
      <c r="N67" s="434"/>
      <c r="O67" s="434"/>
      <c r="P67" s="422"/>
      <c r="Q67" s="434"/>
      <c r="R67" s="434"/>
      <c r="S67" s="434"/>
      <c r="T67" s="434"/>
      <c r="U67" s="310"/>
      <c r="W67" s="924"/>
      <c r="X67" s="977"/>
      <c r="Y67" s="977"/>
      <c r="Z67" s="977"/>
    </row>
    <row r="68" spans="2:28" ht="15.75" customHeight="1" x14ac:dyDescent="0.25">
      <c r="B68" s="421" t="s">
        <v>480</v>
      </c>
      <c r="C68" s="434"/>
      <c r="D68" s="434"/>
      <c r="E68" s="434"/>
      <c r="F68" s="422"/>
      <c r="G68" s="434"/>
      <c r="H68" s="434"/>
      <c r="I68" s="434"/>
      <c r="J68" s="421" t="s">
        <v>485</v>
      </c>
      <c r="K68" s="434"/>
      <c r="L68" s="434"/>
      <c r="M68" s="434"/>
      <c r="N68" s="434"/>
      <c r="O68" s="434"/>
      <c r="P68" s="422"/>
      <c r="Q68" s="434"/>
      <c r="R68" s="434"/>
      <c r="S68" s="434"/>
      <c r="T68" s="434"/>
      <c r="U68" s="310"/>
      <c r="W68" s="924"/>
      <c r="X68" s="977"/>
      <c r="Y68" s="977"/>
      <c r="Z68" s="977"/>
    </row>
    <row r="69" spans="2:28" ht="15.75" customHeight="1" x14ac:dyDescent="0.25">
      <c r="B69" s="421" t="s">
        <v>336</v>
      </c>
      <c r="C69" s="434"/>
      <c r="D69" s="434"/>
      <c r="E69" s="434"/>
      <c r="F69" s="422"/>
      <c r="G69" s="434"/>
      <c r="H69" s="434"/>
      <c r="I69" s="434"/>
      <c r="J69" s="421" t="s">
        <v>336</v>
      </c>
      <c r="K69" s="434"/>
      <c r="L69" s="434"/>
      <c r="M69" s="434"/>
      <c r="N69" s="434"/>
      <c r="O69" s="434"/>
      <c r="P69" s="422"/>
      <c r="Q69" s="434"/>
      <c r="R69" s="434"/>
      <c r="S69" s="434"/>
      <c r="T69" s="434"/>
      <c r="U69" s="310"/>
      <c r="W69" s="924"/>
      <c r="X69" s="977"/>
      <c r="Y69" s="977"/>
      <c r="Z69" s="977"/>
    </row>
    <row r="70" spans="2:28" ht="15.75" customHeight="1" x14ac:dyDescent="0.25">
      <c r="B70" s="421" t="s">
        <v>337</v>
      </c>
      <c r="C70" s="434"/>
      <c r="D70" s="434"/>
      <c r="E70" s="434"/>
      <c r="F70" s="422"/>
      <c r="G70" s="434"/>
      <c r="H70" s="434"/>
      <c r="I70" s="434"/>
      <c r="J70" s="421" t="s">
        <v>337</v>
      </c>
      <c r="K70" s="434"/>
      <c r="L70" s="434"/>
      <c r="M70" s="434"/>
      <c r="N70" s="434"/>
      <c r="O70" s="434"/>
      <c r="P70" s="422"/>
      <c r="Q70" s="434"/>
      <c r="R70" s="434"/>
      <c r="S70" s="434"/>
      <c r="T70" s="434"/>
      <c r="U70" s="310"/>
      <c r="W70" s="53"/>
      <c r="X70" s="66"/>
      <c r="Y70" s="66"/>
      <c r="Z70" s="66"/>
    </row>
    <row r="71" spans="2:28" ht="21.75" customHeight="1" x14ac:dyDescent="0.25">
      <c r="B71" s="287" t="s">
        <v>179</v>
      </c>
      <c r="C71" s="417"/>
      <c r="D71" s="283"/>
      <c r="E71" s="284"/>
      <c r="F71" s="417"/>
      <c r="G71" s="417"/>
      <c r="H71" s="283"/>
      <c r="I71" s="284">
        <f>'стол, тумба'!D19+'стол, тумба'!G19+элементы!D55+элементы!G55+элементы!P55+элементы!P43</f>
        <v>19123.087500000001</v>
      </c>
      <c r="J71" s="287" t="s">
        <v>179</v>
      </c>
      <c r="K71" s="417"/>
      <c r="L71" s="417"/>
      <c r="M71" s="283"/>
      <c r="N71" s="283"/>
      <c r="O71" s="284"/>
      <c r="P71" s="417"/>
      <c r="Q71" s="417"/>
      <c r="R71" s="417"/>
      <c r="S71" s="283"/>
      <c r="T71" s="283"/>
      <c r="U71" s="285">
        <f>'стол, тумба'!D19*2+'стол, тумба'!G19+элементы!D55*2+элементы!G55+элементы!P55*2+элементы!P43*2</f>
        <v>31332.824999999997</v>
      </c>
      <c r="W71" s="928"/>
      <c r="X71" s="928"/>
      <c r="Y71" s="51"/>
      <c r="Z71" s="52"/>
      <c r="AA71" s="60"/>
      <c r="AB71" s="60"/>
    </row>
    <row r="72" spans="2:28" ht="15.75" customHeight="1" x14ac:dyDescent="0.25">
      <c r="B72" s="326" t="s">
        <v>412</v>
      </c>
      <c r="C72" s="261"/>
      <c r="D72" s="261"/>
      <c r="E72" s="261"/>
      <c r="F72" s="258"/>
      <c r="G72" s="261"/>
      <c r="H72" s="261"/>
      <c r="I72" s="261"/>
      <c r="J72" s="326" t="s">
        <v>415</v>
      </c>
      <c r="K72" s="261"/>
      <c r="L72" s="261"/>
      <c r="M72" s="261"/>
      <c r="N72" s="261"/>
      <c r="O72" s="261"/>
      <c r="P72" s="258"/>
      <c r="Q72" s="261"/>
      <c r="R72" s="261"/>
      <c r="S72" s="261"/>
      <c r="T72" s="261"/>
      <c r="U72" s="310"/>
      <c r="W72" s="924"/>
      <c r="X72" s="977"/>
      <c r="Y72" s="977"/>
      <c r="Z72" s="977"/>
    </row>
    <row r="73" spans="2:28" ht="15.75" customHeight="1" x14ac:dyDescent="0.25">
      <c r="B73" s="326" t="s">
        <v>414</v>
      </c>
      <c r="C73" s="261"/>
      <c r="D73" s="261"/>
      <c r="E73" s="261"/>
      <c r="F73" s="258"/>
      <c r="G73" s="261"/>
      <c r="H73" s="261"/>
      <c r="I73" s="261"/>
      <c r="J73" s="326" t="s">
        <v>416</v>
      </c>
      <c r="K73" s="261"/>
      <c r="L73" s="261"/>
      <c r="M73" s="261"/>
      <c r="N73" s="261"/>
      <c r="O73" s="261"/>
      <c r="P73" s="258"/>
      <c r="Q73" s="261"/>
      <c r="R73" s="261"/>
      <c r="S73" s="261"/>
      <c r="T73" s="261"/>
      <c r="U73" s="310"/>
      <c r="W73" s="924"/>
      <c r="X73" s="977"/>
      <c r="Y73" s="977"/>
      <c r="Z73" s="977"/>
    </row>
    <row r="74" spans="2:28" ht="15.75" customHeight="1" x14ac:dyDescent="0.25">
      <c r="B74" s="421" t="s">
        <v>479</v>
      </c>
      <c r="C74" s="261"/>
      <c r="D74" s="261"/>
      <c r="E74" s="261"/>
      <c r="F74" s="258"/>
      <c r="G74" s="261"/>
      <c r="H74" s="261"/>
      <c r="I74" s="261"/>
      <c r="J74" s="421" t="s">
        <v>481</v>
      </c>
      <c r="K74" s="261"/>
      <c r="L74" s="261"/>
      <c r="M74" s="261"/>
      <c r="N74" s="261"/>
      <c r="O74" s="261"/>
      <c r="P74" s="258"/>
      <c r="Q74" s="261"/>
      <c r="R74" s="261"/>
      <c r="S74" s="261"/>
      <c r="T74" s="261"/>
      <c r="U74" s="310"/>
      <c r="W74" s="924"/>
      <c r="X74" s="977"/>
      <c r="Y74" s="977"/>
      <c r="Z74" s="977"/>
    </row>
    <row r="75" spans="2:28" ht="15.75" customHeight="1" x14ac:dyDescent="0.25">
      <c r="B75" s="421" t="s">
        <v>480</v>
      </c>
      <c r="C75" s="261"/>
      <c r="D75" s="261"/>
      <c r="E75" s="261"/>
      <c r="F75" s="258"/>
      <c r="G75" s="261"/>
      <c r="H75" s="261"/>
      <c r="I75" s="261"/>
      <c r="J75" s="421" t="s">
        <v>485</v>
      </c>
      <c r="K75" s="261"/>
      <c r="L75" s="261"/>
      <c r="M75" s="261"/>
      <c r="N75" s="261"/>
      <c r="O75" s="261"/>
      <c r="P75" s="258"/>
      <c r="Q75" s="261"/>
      <c r="R75" s="261"/>
      <c r="S75" s="261"/>
      <c r="T75" s="261"/>
      <c r="U75" s="310"/>
      <c r="W75" s="924"/>
      <c r="X75" s="977"/>
      <c r="Y75" s="977"/>
      <c r="Z75" s="977"/>
    </row>
    <row r="76" spans="2:28" ht="15.75" customHeight="1" x14ac:dyDescent="0.25">
      <c r="B76" s="262" t="s">
        <v>338</v>
      </c>
      <c r="C76" s="261"/>
      <c r="D76" s="261"/>
      <c r="E76" s="261"/>
      <c r="F76" s="258"/>
      <c r="G76" s="261"/>
      <c r="H76" s="261"/>
      <c r="I76" s="261"/>
      <c r="J76" s="262" t="s">
        <v>338</v>
      </c>
      <c r="K76" s="261"/>
      <c r="L76" s="261"/>
      <c r="M76" s="261"/>
      <c r="N76" s="261"/>
      <c r="O76" s="261"/>
      <c r="P76" s="258"/>
      <c r="Q76" s="261"/>
      <c r="R76" s="261"/>
      <c r="S76" s="261"/>
      <c r="T76" s="261"/>
      <c r="U76" s="310"/>
      <c r="W76" s="924"/>
      <c r="X76" s="977"/>
      <c r="Y76" s="977"/>
      <c r="Z76" s="977"/>
    </row>
    <row r="77" spans="2:28" ht="15.75" customHeight="1" x14ac:dyDescent="0.25">
      <c r="B77" s="262" t="s">
        <v>339</v>
      </c>
      <c r="C77" s="261"/>
      <c r="D77" s="261"/>
      <c r="E77" s="261"/>
      <c r="F77" s="258"/>
      <c r="G77" s="261"/>
      <c r="H77" s="261"/>
      <c r="I77" s="261"/>
      <c r="J77" s="262" t="s">
        <v>339</v>
      </c>
      <c r="K77" s="261"/>
      <c r="L77" s="261"/>
      <c r="M77" s="261"/>
      <c r="N77" s="261"/>
      <c r="O77" s="261"/>
      <c r="P77" s="258"/>
      <c r="Q77" s="261"/>
      <c r="R77" s="261"/>
      <c r="S77" s="261"/>
      <c r="T77" s="261"/>
      <c r="U77" s="310"/>
      <c r="W77" s="53"/>
      <c r="X77" s="66"/>
      <c r="Y77" s="66"/>
      <c r="Z77" s="66"/>
    </row>
    <row r="78" spans="2:28" ht="21.75" customHeight="1" x14ac:dyDescent="0.25">
      <c r="B78" s="287" t="s">
        <v>179</v>
      </c>
      <c r="C78" s="288"/>
      <c r="D78" s="283"/>
      <c r="E78" s="284"/>
      <c r="F78" s="288"/>
      <c r="G78" s="288"/>
      <c r="H78" s="283"/>
      <c r="I78" s="284">
        <f>'стол, тумба'!D19+'стол, тумба'!J19+элементы!D55+элементы!J55+элементы!P55+элементы!P43</f>
        <v>19852.087499999998</v>
      </c>
      <c r="J78" s="287" t="s">
        <v>179</v>
      </c>
      <c r="K78" s="288"/>
      <c r="L78" s="288"/>
      <c r="M78" s="283"/>
      <c r="N78" s="283"/>
      <c r="O78" s="284"/>
      <c r="P78" s="288"/>
      <c r="Q78" s="288"/>
      <c r="R78" s="288"/>
      <c r="S78" s="283"/>
      <c r="T78" s="283"/>
      <c r="U78" s="285">
        <f>'стол, тумба'!D19*2+'стол, тумба'!J19+элементы!D55*2+элементы!J55+элементы!P55*2+элементы!P43*2</f>
        <v>32061.825000000004</v>
      </c>
      <c r="W78" s="928"/>
      <c r="X78" s="928"/>
      <c r="Y78" s="51"/>
      <c r="Z78" s="52"/>
      <c r="AA78" s="60"/>
      <c r="AB78" s="60"/>
    </row>
    <row r="79" spans="2:28" ht="15.75" customHeight="1" x14ac:dyDescent="0.25">
      <c r="B79" s="327" t="s">
        <v>412</v>
      </c>
      <c r="C79" s="261"/>
      <c r="D79" s="261"/>
      <c r="E79" s="261"/>
      <c r="F79" s="258"/>
      <c r="G79" s="261"/>
      <c r="H79" s="261"/>
      <c r="I79" s="261"/>
      <c r="J79" s="327" t="s">
        <v>415</v>
      </c>
      <c r="K79" s="261"/>
      <c r="L79" s="261"/>
      <c r="M79" s="261"/>
      <c r="N79" s="261"/>
      <c r="O79" s="261"/>
      <c r="P79" s="258"/>
      <c r="Q79" s="261"/>
      <c r="R79" s="261"/>
      <c r="S79" s="261"/>
      <c r="T79" s="261"/>
      <c r="U79" s="310"/>
      <c r="W79" s="924"/>
      <c r="X79" s="977"/>
      <c r="Y79" s="977"/>
      <c r="Z79" s="977"/>
    </row>
    <row r="80" spans="2:28" ht="15.75" customHeight="1" x14ac:dyDescent="0.25">
      <c r="B80" s="326" t="s">
        <v>414</v>
      </c>
      <c r="C80" s="261"/>
      <c r="D80" s="261"/>
      <c r="E80" s="261"/>
      <c r="F80" s="258"/>
      <c r="G80" s="261"/>
      <c r="H80" s="261"/>
      <c r="I80" s="261"/>
      <c r="J80" s="326" t="s">
        <v>416</v>
      </c>
      <c r="K80" s="261"/>
      <c r="L80" s="261"/>
      <c r="M80" s="261"/>
      <c r="N80" s="261"/>
      <c r="O80" s="261"/>
      <c r="P80" s="258"/>
      <c r="Q80" s="261"/>
      <c r="R80" s="261"/>
      <c r="S80" s="261"/>
      <c r="T80" s="261"/>
      <c r="U80" s="310"/>
      <c r="W80" s="924"/>
      <c r="X80" s="977"/>
      <c r="Y80" s="977"/>
      <c r="Z80" s="977"/>
    </row>
    <row r="81" spans="2:28" ht="15.75" customHeight="1" x14ac:dyDescent="0.25">
      <c r="B81" s="421" t="s">
        <v>479</v>
      </c>
      <c r="C81" s="261"/>
      <c r="D81" s="261"/>
      <c r="E81" s="261"/>
      <c r="F81" s="258"/>
      <c r="G81" s="261"/>
      <c r="H81" s="261"/>
      <c r="I81" s="261"/>
      <c r="J81" s="421" t="s">
        <v>481</v>
      </c>
      <c r="K81" s="261"/>
      <c r="L81" s="261"/>
      <c r="M81" s="261"/>
      <c r="N81" s="261"/>
      <c r="O81" s="261"/>
      <c r="P81" s="258"/>
      <c r="Q81" s="261"/>
      <c r="R81" s="261"/>
      <c r="S81" s="261"/>
      <c r="T81" s="261"/>
      <c r="U81" s="310"/>
      <c r="W81" s="924"/>
      <c r="X81" s="977"/>
      <c r="Y81" s="977"/>
      <c r="Z81" s="977"/>
    </row>
    <row r="82" spans="2:28" ht="15.75" customHeight="1" x14ac:dyDescent="0.25">
      <c r="B82" s="421" t="s">
        <v>480</v>
      </c>
      <c r="C82" s="261"/>
      <c r="D82" s="261"/>
      <c r="E82" s="261"/>
      <c r="F82" s="258"/>
      <c r="G82" s="261"/>
      <c r="H82" s="261"/>
      <c r="I82" s="261"/>
      <c r="J82" s="421" t="s">
        <v>485</v>
      </c>
      <c r="K82" s="261"/>
      <c r="L82" s="261"/>
      <c r="M82" s="261"/>
      <c r="N82" s="261"/>
      <c r="O82" s="261"/>
      <c r="P82" s="258"/>
      <c r="Q82" s="261"/>
      <c r="R82" s="261"/>
      <c r="S82" s="261"/>
      <c r="T82" s="261"/>
      <c r="U82" s="310"/>
      <c r="W82" s="924"/>
      <c r="X82" s="977"/>
      <c r="Y82" s="977"/>
      <c r="Z82" s="977"/>
    </row>
    <row r="83" spans="2:28" ht="15.75" customHeight="1" x14ac:dyDescent="0.25">
      <c r="B83" s="262" t="s">
        <v>287</v>
      </c>
      <c r="C83" s="261"/>
      <c r="D83" s="261"/>
      <c r="E83" s="261"/>
      <c r="F83" s="258"/>
      <c r="G83" s="261"/>
      <c r="H83" s="261"/>
      <c r="I83" s="261"/>
      <c r="J83" s="262" t="s">
        <v>287</v>
      </c>
      <c r="K83" s="261"/>
      <c r="L83" s="261"/>
      <c r="M83" s="261"/>
      <c r="N83" s="261"/>
      <c r="O83" s="261"/>
      <c r="P83" s="258"/>
      <c r="Q83" s="261"/>
      <c r="R83" s="261"/>
      <c r="S83" s="261"/>
      <c r="T83" s="261"/>
      <c r="U83" s="310"/>
      <c r="W83" s="924"/>
      <c r="X83" s="977"/>
      <c r="Y83" s="977"/>
      <c r="Z83" s="977"/>
    </row>
    <row r="84" spans="2:28" ht="15.75" customHeight="1" x14ac:dyDescent="0.25">
      <c r="B84" s="262" t="s">
        <v>340</v>
      </c>
      <c r="C84" s="261"/>
      <c r="D84" s="261"/>
      <c r="E84" s="261"/>
      <c r="F84" s="258"/>
      <c r="G84" s="261"/>
      <c r="H84" s="261"/>
      <c r="I84" s="261"/>
      <c r="J84" s="262" t="s">
        <v>340</v>
      </c>
      <c r="K84" s="261"/>
      <c r="L84" s="261"/>
      <c r="M84" s="261"/>
      <c r="N84" s="261"/>
      <c r="O84" s="261"/>
      <c r="P84" s="258"/>
      <c r="Q84" s="261"/>
      <c r="R84" s="261"/>
      <c r="S84" s="261"/>
      <c r="T84" s="261"/>
      <c r="U84" s="310"/>
      <c r="W84" s="53"/>
      <c r="X84" s="66"/>
      <c r="Y84" s="66"/>
      <c r="Z84" s="66"/>
    </row>
    <row r="85" spans="2:28" ht="21.75" customHeight="1" thickBot="1" x14ac:dyDescent="0.3">
      <c r="B85" s="278" t="s">
        <v>179</v>
      </c>
      <c r="C85" s="275"/>
      <c r="D85" s="269"/>
      <c r="E85" s="270"/>
      <c r="F85" s="275"/>
      <c r="G85" s="275"/>
      <c r="H85" s="269"/>
      <c r="I85" s="270">
        <f>'стол, тумба'!D19+'стол, тумба'!M19+элементы!D55+элементы!M55+элементы!P55+элементы!P43</f>
        <v>20607.412500000002</v>
      </c>
      <c r="J85" s="278" t="s">
        <v>179</v>
      </c>
      <c r="K85" s="275"/>
      <c r="L85" s="275"/>
      <c r="M85" s="269"/>
      <c r="N85" s="269"/>
      <c r="O85" s="270"/>
      <c r="P85" s="275"/>
      <c r="Q85" s="275"/>
      <c r="R85" s="275"/>
      <c r="S85" s="269"/>
      <c r="T85" s="269"/>
      <c r="U85" s="271">
        <f>'стол, тумба'!D19*2+'стол, тумба'!M19+элементы!D55*2+элементы!M55+элементы!P55*2+элементы!P43*2</f>
        <v>32817.15</v>
      </c>
      <c r="W85" s="928"/>
      <c r="X85" s="928"/>
      <c r="Y85" s="51"/>
      <c r="Z85" s="52"/>
      <c r="AA85" s="60"/>
      <c r="AB85" s="60"/>
    </row>
    <row r="86" spans="2:28" ht="19.5" customHeight="1" thickTop="1" x14ac:dyDescent="0.25">
      <c r="B86" s="928"/>
      <c r="C86" s="928"/>
      <c r="D86" s="52"/>
      <c r="E86" s="52"/>
      <c r="F86" s="928"/>
      <c r="G86" s="928"/>
      <c r="H86" s="52"/>
      <c r="I86" s="52"/>
      <c r="J86" s="928"/>
      <c r="K86" s="928"/>
      <c r="L86" s="51"/>
      <c r="M86" s="52"/>
      <c r="N86" s="52"/>
      <c r="O86" s="52"/>
      <c r="P86" s="928"/>
      <c r="Q86" s="928"/>
      <c r="R86" s="51"/>
      <c r="S86" s="52"/>
      <c r="T86" s="52"/>
      <c r="U86" s="52"/>
      <c r="X86" s="928"/>
      <c r="Y86" s="928"/>
      <c r="Z86" s="52"/>
      <c r="AA86" s="52"/>
      <c r="AB86" s="52"/>
    </row>
    <row r="87" spans="2:28" ht="12" customHeight="1" x14ac:dyDescent="0.25">
      <c r="B87" s="8"/>
      <c r="C87" s="46"/>
      <c r="D87" s="46"/>
      <c r="F87" s="8"/>
      <c r="G87" s="46"/>
      <c r="H87" s="46"/>
      <c r="I87" s="8"/>
      <c r="J87" s="46"/>
      <c r="K87" s="8"/>
      <c r="L87" s="8"/>
      <c r="M87" s="46"/>
      <c r="N87" s="46"/>
      <c r="O87" s="46"/>
      <c r="P87" s="8"/>
      <c r="Q87" s="46"/>
      <c r="R87" s="46"/>
      <c r="S87" s="46"/>
      <c r="T87" s="46"/>
      <c r="X87" s="8"/>
      <c r="Y87" s="46"/>
      <c r="Z87" s="46"/>
      <c r="AB87" s="46"/>
    </row>
    <row r="88" spans="2:28" ht="15.75" customHeight="1" x14ac:dyDescent="0.2">
      <c r="E88" s="6"/>
    </row>
    <row r="89" spans="2:28" ht="15.75" customHeight="1" x14ac:dyDescent="0.25">
      <c r="B89" s="4"/>
      <c r="C89" s="14"/>
      <c r="E89" s="6"/>
    </row>
    <row r="90" spans="2:28" ht="75.75" customHeight="1" x14ac:dyDescent="0.25">
      <c r="B90" s="4"/>
      <c r="C90" s="14"/>
      <c r="E90" s="6"/>
    </row>
    <row r="91" spans="2:28" ht="62.25" customHeight="1" x14ac:dyDescent="0.25">
      <c r="B91" s="924"/>
      <c r="C91" s="854"/>
      <c r="D91" s="854"/>
      <c r="E91" s="854"/>
      <c r="F91" s="924"/>
      <c r="G91" s="854"/>
      <c r="H91" s="854"/>
      <c r="I91" s="854"/>
      <c r="J91" s="924"/>
      <c r="K91" s="854"/>
      <c r="L91" s="854"/>
      <c r="M91" s="854"/>
      <c r="N91" s="854"/>
      <c r="O91" s="854"/>
      <c r="P91" s="924"/>
      <c r="Q91" s="854"/>
      <c r="R91" s="854"/>
      <c r="S91" s="854"/>
      <c r="T91" s="854"/>
      <c r="U91" s="854"/>
      <c r="Y91" s="924"/>
      <c r="Z91" s="854"/>
      <c r="AA91" s="854"/>
      <c r="AB91" s="854"/>
    </row>
    <row r="92" spans="2:28" ht="15.75" customHeight="1" x14ac:dyDescent="0.25">
      <c r="B92" s="924"/>
      <c r="C92" s="854"/>
      <c r="D92" s="854"/>
      <c r="E92" s="854"/>
      <c r="F92" s="924"/>
      <c r="G92" s="854"/>
      <c r="H92" s="854"/>
      <c r="I92" s="854"/>
      <c r="J92" s="924"/>
      <c r="K92" s="854"/>
      <c r="L92" s="854"/>
      <c r="M92" s="854"/>
      <c r="N92" s="854"/>
      <c r="O92" s="854"/>
      <c r="P92" s="924"/>
      <c r="Q92" s="854"/>
      <c r="R92" s="854"/>
      <c r="S92" s="854"/>
      <c r="T92" s="854"/>
      <c r="U92" s="854"/>
      <c r="Y92" s="924"/>
      <c r="Z92" s="854"/>
      <c r="AA92" s="854"/>
      <c r="AB92" s="854"/>
    </row>
    <row r="93" spans="2:28" ht="15.75" customHeight="1" x14ac:dyDescent="0.25">
      <c r="B93" s="924"/>
      <c r="C93" s="854"/>
      <c r="D93" s="854"/>
      <c r="E93" s="854"/>
      <c r="F93" s="924"/>
      <c r="G93" s="854"/>
      <c r="H93" s="854"/>
      <c r="I93" s="854"/>
      <c r="J93" s="924"/>
      <c r="K93" s="854"/>
      <c r="L93" s="854"/>
      <c r="M93" s="854"/>
      <c r="N93" s="854"/>
      <c r="O93" s="854"/>
      <c r="P93" s="924"/>
      <c r="Q93" s="854"/>
      <c r="R93" s="854"/>
      <c r="S93" s="854"/>
      <c r="T93" s="854"/>
      <c r="U93" s="854"/>
      <c r="Y93" s="924"/>
      <c r="Z93" s="854"/>
      <c r="AA93" s="854"/>
      <c r="AB93" s="854"/>
    </row>
    <row r="94" spans="2:28" ht="15.75" customHeight="1" x14ac:dyDescent="0.25">
      <c r="B94" s="53"/>
      <c r="C94" s="50"/>
      <c r="D94" s="50"/>
      <c r="E94" s="50"/>
      <c r="F94" s="53"/>
      <c r="G94" s="50"/>
      <c r="H94" s="50"/>
      <c r="I94" s="50"/>
      <c r="J94" s="924"/>
      <c r="K94" s="854"/>
      <c r="L94" s="854"/>
      <c r="M94" s="854"/>
      <c r="N94" s="854"/>
      <c r="O94" s="854"/>
      <c r="P94" s="924"/>
      <c r="Q94" s="854"/>
      <c r="R94" s="854"/>
      <c r="S94" s="854"/>
      <c r="T94" s="854"/>
      <c r="U94" s="854"/>
      <c r="Y94" s="924"/>
      <c r="Z94" s="854"/>
      <c r="AA94" s="854"/>
      <c r="AB94" s="854"/>
    </row>
    <row r="95" spans="2:28" ht="15.75" customHeight="1" x14ac:dyDescent="0.25">
      <c r="B95" s="924"/>
      <c r="C95" s="854"/>
      <c r="D95" s="854"/>
      <c r="E95" s="854"/>
      <c r="F95" s="924"/>
      <c r="G95" s="854"/>
      <c r="H95" s="854"/>
      <c r="I95" s="854"/>
      <c r="J95" s="924"/>
      <c r="K95" s="854"/>
      <c r="L95" s="854"/>
      <c r="M95" s="854"/>
      <c r="N95" s="854"/>
      <c r="O95" s="854"/>
      <c r="P95" s="924"/>
      <c r="Q95" s="854"/>
      <c r="R95" s="854"/>
      <c r="S95" s="854"/>
      <c r="T95" s="854"/>
      <c r="U95" s="854"/>
      <c r="Y95" s="924"/>
      <c r="Z95" s="854"/>
      <c r="AA95" s="854"/>
      <c r="AB95" s="854"/>
    </row>
    <row r="96" spans="2:28" ht="19.5" customHeight="1" x14ac:dyDescent="0.25">
      <c r="B96" s="928"/>
      <c r="C96" s="928"/>
      <c r="D96" s="52"/>
      <c r="E96" s="52"/>
      <c r="F96" s="928"/>
      <c r="G96" s="928"/>
      <c r="H96" s="52"/>
      <c r="I96" s="52"/>
      <c r="J96" s="928"/>
      <c r="K96" s="928"/>
      <c r="L96" s="51"/>
      <c r="M96" s="52"/>
      <c r="N96" s="52"/>
      <c r="O96" s="52"/>
      <c r="P96" s="928"/>
      <c r="Q96" s="928"/>
      <c r="R96" s="51"/>
      <c r="S96" s="52"/>
      <c r="T96" s="52"/>
      <c r="U96" s="52"/>
      <c r="X96" s="928"/>
      <c r="Y96" s="928"/>
      <c r="Z96" s="52"/>
      <c r="AA96" s="52"/>
      <c r="AB96" s="52"/>
    </row>
    <row r="97" spans="2:28" ht="22.5" customHeight="1" x14ac:dyDescent="0.35">
      <c r="B97" s="954"/>
      <c r="C97" s="954"/>
      <c r="D97" s="954"/>
      <c r="E97" s="954"/>
      <c r="F97" s="954"/>
      <c r="G97" s="954"/>
      <c r="H97" s="954"/>
      <c r="I97" s="954"/>
      <c r="J97" s="954"/>
      <c r="K97" s="954"/>
      <c r="L97" s="954"/>
      <c r="M97" s="954"/>
      <c r="N97" s="954"/>
      <c r="O97" s="954"/>
      <c r="P97" s="954"/>
      <c r="Q97" s="954"/>
      <c r="R97" s="954"/>
      <c r="S97" s="954"/>
      <c r="T97" s="48"/>
    </row>
    <row r="98" spans="2:28" ht="18.75" customHeight="1" x14ac:dyDescent="0.25">
      <c r="B98" s="820"/>
      <c r="C98" s="821"/>
      <c r="D98" s="821"/>
      <c r="E98" s="820"/>
      <c r="F98" s="821"/>
      <c r="G98" s="821"/>
      <c r="H98" s="820"/>
      <c r="I98" s="821"/>
      <c r="J98" s="821"/>
      <c r="K98" s="820"/>
      <c r="L98" s="820"/>
      <c r="M98" s="821"/>
      <c r="N98" s="821"/>
      <c r="O98" s="821"/>
      <c r="P98" s="820"/>
      <c r="Q98" s="821"/>
      <c r="R98" s="821"/>
      <c r="S98" s="821"/>
      <c r="T98" s="46"/>
      <c r="Z98" s="820"/>
      <c r="AA98" s="821"/>
      <c r="AB98" s="821"/>
    </row>
    <row r="99" spans="2:28" ht="15.75" customHeight="1" x14ac:dyDescent="0.2"/>
    <row r="100" spans="2:28" ht="15.75" customHeight="1" x14ac:dyDescent="0.2"/>
    <row r="101" spans="2:28" ht="75.75" customHeight="1" x14ac:dyDescent="0.2"/>
    <row r="102" spans="2:28" ht="15.75" customHeight="1" x14ac:dyDescent="0.25">
      <c r="B102" s="944"/>
      <c r="C102" s="944"/>
      <c r="D102" s="32"/>
    </row>
    <row r="103" spans="2:28" ht="15.75" customHeight="1" x14ac:dyDescent="0.25">
      <c r="B103" s="944"/>
      <c r="C103" s="944"/>
      <c r="D103" s="33"/>
      <c r="E103" s="944"/>
      <c r="F103" s="944"/>
      <c r="G103" s="944"/>
      <c r="H103" s="944"/>
      <c r="I103" s="944"/>
      <c r="J103" s="944"/>
      <c r="K103" s="944"/>
      <c r="L103" s="944"/>
      <c r="M103" s="944"/>
      <c r="N103" s="944"/>
      <c r="O103" s="944"/>
      <c r="P103" s="944"/>
      <c r="Q103" s="944"/>
      <c r="R103" s="944"/>
      <c r="S103" s="944"/>
      <c r="T103" s="47"/>
      <c r="Z103" s="944"/>
      <c r="AA103" s="944"/>
      <c r="AB103" s="944"/>
    </row>
    <row r="104" spans="2:28" ht="15.75" customHeight="1" x14ac:dyDescent="0.2">
      <c r="B104" s="748"/>
      <c r="C104" s="748"/>
      <c r="D104" s="748"/>
      <c r="E104" s="748"/>
      <c r="F104" s="748"/>
      <c r="G104" s="748"/>
      <c r="H104" s="748"/>
      <c r="I104" s="748"/>
      <c r="J104" s="748"/>
      <c r="K104" s="748"/>
      <c r="L104" s="748"/>
      <c r="M104" s="748"/>
      <c r="N104" s="748"/>
      <c r="O104" s="748"/>
      <c r="P104" s="748"/>
      <c r="Q104" s="748"/>
      <c r="R104" s="748"/>
      <c r="S104" s="748"/>
      <c r="T104" s="10"/>
      <c r="Z104" s="748"/>
      <c r="AA104" s="748"/>
      <c r="AB104" s="748"/>
    </row>
    <row r="105" spans="2:28" ht="15.75" customHeight="1" x14ac:dyDescent="0.3">
      <c r="C105" s="29"/>
      <c r="D105" s="31"/>
      <c r="F105" s="29"/>
      <c r="G105" s="31"/>
      <c r="I105" s="29"/>
      <c r="J105" s="31"/>
      <c r="M105" s="29"/>
      <c r="N105" s="29"/>
      <c r="O105" s="31"/>
      <c r="Q105" s="29"/>
      <c r="R105" s="29"/>
      <c r="S105" s="31"/>
      <c r="T105" s="31"/>
      <c r="Y105" s="29"/>
      <c r="Z105" s="31"/>
      <c r="AB105" s="31"/>
    </row>
    <row r="106" spans="2:28" ht="15.75" customHeight="1" x14ac:dyDescent="0.2">
      <c r="C106" s="58"/>
      <c r="D106" s="5"/>
      <c r="E106" s="4"/>
      <c r="F106" s="6"/>
      <c r="I106" s="5"/>
      <c r="J106" s="4"/>
      <c r="K106" s="6"/>
      <c r="L106" s="6"/>
    </row>
    <row r="107" spans="2:28" ht="15.75" customHeight="1" x14ac:dyDescent="0.2"/>
    <row r="108" spans="2:28" ht="15.75" customHeight="1" x14ac:dyDescent="0.25">
      <c r="D108" s="13"/>
      <c r="E108" s="4"/>
      <c r="F108" s="14"/>
      <c r="I108" s="12"/>
      <c r="J108" s="17"/>
      <c r="K108" s="14"/>
      <c r="L108" s="14"/>
    </row>
    <row r="109" spans="2:28" ht="15.75" customHeight="1" x14ac:dyDescent="0.25">
      <c r="D109" s="13"/>
      <c r="E109" s="4"/>
      <c r="F109" s="14"/>
    </row>
    <row r="110" spans="2:28" ht="15.75" customHeight="1" x14ac:dyDescent="0.25">
      <c r="D110" s="13"/>
      <c r="E110" s="4"/>
      <c r="F110" s="14"/>
      <c r="G110" s="19"/>
      <c r="I110" s="5"/>
      <c r="J110" s="4"/>
      <c r="K110" s="6"/>
      <c r="L110" s="6"/>
    </row>
    <row r="111" spans="2:28" ht="15.75" customHeight="1" x14ac:dyDescent="0.25">
      <c r="D111" s="13"/>
      <c r="E111" s="4"/>
      <c r="F111" s="14"/>
      <c r="H111" s="23"/>
      <c r="I111" s="23"/>
      <c r="J111" s="23"/>
      <c r="K111" s="23"/>
      <c r="L111" s="23"/>
    </row>
    <row r="112" spans="2:28" ht="15.75" customHeight="1" x14ac:dyDescent="0.2"/>
    <row r="113" spans="3:12" ht="15.75" customHeight="1" x14ac:dyDescent="0.2"/>
    <row r="114" spans="3:12" ht="15.75" customHeight="1" x14ac:dyDescent="0.2">
      <c r="C114" s="23"/>
      <c r="D114" s="23"/>
      <c r="E114" s="23"/>
      <c r="F114" s="23"/>
    </row>
    <row r="115" spans="3:12" ht="15.75" customHeight="1" x14ac:dyDescent="0.25">
      <c r="C115" s="58"/>
      <c r="I115" s="12"/>
      <c r="J115" s="17"/>
      <c r="K115" s="14"/>
      <c r="L115" s="14"/>
    </row>
    <row r="116" spans="3:12" ht="15.75" customHeight="1" x14ac:dyDescent="0.2"/>
    <row r="117" spans="3:12" ht="15.75" customHeight="1" x14ac:dyDescent="0.25">
      <c r="D117" s="13"/>
      <c r="E117" s="4"/>
      <c r="F117" s="14"/>
    </row>
    <row r="118" spans="3:12" ht="15.75" customHeight="1" x14ac:dyDescent="0.25">
      <c r="D118" s="13"/>
      <c r="E118" s="4"/>
      <c r="F118" s="14"/>
    </row>
    <row r="119" spans="3:12" ht="15.75" customHeight="1" x14ac:dyDescent="0.25">
      <c r="D119" s="13"/>
      <c r="E119" s="4"/>
      <c r="F119" s="14"/>
      <c r="H119" s="23"/>
      <c r="I119" s="23"/>
      <c r="J119" s="23"/>
      <c r="K119" s="23"/>
      <c r="L119" s="23"/>
    </row>
    <row r="120" spans="3:12" ht="15.75" customHeight="1" x14ac:dyDescent="0.25">
      <c r="D120" s="13"/>
      <c r="E120" s="4"/>
      <c r="F120" s="14"/>
      <c r="I120" s="5"/>
      <c r="J120" s="4"/>
      <c r="K120" s="6"/>
      <c r="L120" s="6"/>
    </row>
    <row r="121" spans="3:12" ht="15.75" customHeight="1" x14ac:dyDescent="0.25">
      <c r="D121" s="13"/>
      <c r="E121" s="4"/>
      <c r="F121" s="14"/>
      <c r="I121" s="12"/>
      <c r="J121" s="17"/>
      <c r="K121" s="14"/>
      <c r="L121" s="14"/>
    </row>
    <row r="122" spans="3:12" ht="15.75" customHeight="1" x14ac:dyDescent="0.25">
      <c r="D122" s="13"/>
      <c r="E122" s="4"/>
      <c r="F122" s="14"/>
    </row>
    <row r="123" spans="3:12" ht="15.75" customHeight="1" x14ac:dyDescent="0.2"/>
    <row r="124" spans="3:12" ht="15.75" x14ac:dyDescent="0.25">
      <c r="I124" s="12"/>
      <c r="J124" s="4"/>
      <c r="K124" s="14"/>
      <c r="L124" s="14"/>
    </row>
    <row r="125" spans="3:12" ht="15.75" x14ac:dyDescent="0.2">
      <c r="I125" s="5"/>
      <c r="J125" s="4"/>
      <c r="K125" s="6"/>
      <c r="L125" s="6"/>
    </row>
    <row r="126" spans="3:12" ht="15.75" x14ac:dyDescent="0.2">
      <c r="I126" s="5"/>
      <c r="J126" s="4"/>
      <c r="K126" s="6"/>
      <c r="L126" s="6"/>
    </row>
    <row r="127" spans="3:12" ht="15.75" x14ac:dyDescent="0.2">
      <c r="I127" s="5"/>
      <c r="J127" s="4"/>
      <c r="K127" s="6"/>
      <c r="L127" s="6"/>
    </row>
  </sheetData>
  <mergeCells count="165">
    <mergeCell ref="Z104:AB104"/>
    <mergeCell ref="B102:C102"/>
    <mergeCell ref="B103:C103"/>
    <mergeCell ref="E103:G103"/>
    <mergeCell ref="H103:J103"/>
    <mergeCell ref="X86:Y86"/>
    <mergeCell ref="Z103:AB103"/>
    <mergeCell ref="X96:Y96"/>
    <mergeCell ref="Y91:AB91"/>
    <mergeCell ref="Y92:AB92"/>
    <mergeCell ref="Y93:AB93"/>
    <mergeCell ref="Y94:AB94"/>
    <mergeCell ref="Y95:AB95"/>
    <mergeCell ref="Z98:AB98"/>
    <mergeCell ref="P103:S103"/>
    <mergeCell ref="H104:J104"/>
    <mergeCell ref="B96:C96"/>
    <mergeCell ref="F96:G96"/>
    <mergeCell ref="J96:K96"/>
    <mergeCell ref="K98:O98"/>
    <mergeCell ref="B97:S97"/>
    <mergeCell ref="B104:D104"/>
    <mergeCell ref="E104:G104"/>
    <mergeCell ref="H98:J98"/>
    <mergeCell ref="P104:S104"/>
    <mergeCell ref="K103:O103"/>
    <mergeCell ref="K104:O104"/>
    <mergeCell ref="B92:E92"/>
    <mergeCell ref="F92:I92"/>
    <mergeCell ref="J92:O92"/>
    <mergeCell ref="B98:D98"/>
    <mergeCell ref="E98:G98"/>
    <mergeCell ref="P96:Q96"/>
    <mergeCell ref="P98:S98"/>
    <mergeCell ref="B93:E93"/>
    <mergeCell ref="F93:I93"/>
    <mergeCell ref="J93:O93"/>
    <mergeCell ref="P93:U93"/>
    <mergeCell ref="J94:O94"/>
    <mergeCell ref="P94:U94"/>
    <mergeCell ref="P92:U92"/>
    <mergeCell ref="P95:U95"/>
    <mergeCell ref="B95:E95"/>
    <mergeCell ref="F95:I95"/>
    <mergeCell ref="J95:O95"/>
    <mergeCell ref="W78:X78"/>
    <mergeCell ref="W79:Z79"/>
    <mergeCell ref="W80:Z80"/>
    <mergeCell ref="W81:Z81"/>
    <mergeCell ref="W82:Z82"/>
    <mergeCell ref="W83:Z83"/>
    <mergeCell ref="W59:Z59"/>
    <mergeCell ref="W60:Z60"/>
    <mergeCell ref="W68:Z68"/>
    <mergeCell ref="W65:Z65"/>
    <mergeCell ref="W61:Z61"/>
    <mergeCell ref="W62:Z62"/>
    <mergeCell ref="W64:X64"/>
    <mergeCell ref="W63:Z63"/>
    <mergeCell ref="W66:Z66"/>
    <mergeCell ref="W67:Z67"/>
    <mergeCell ref="W76:Z76"/>
    <mergeCell ref="W74:Z74"/>
    <mergeCell ref="W72:Z72"/>
    <mergeCell ref="W73:Z73"/>
    <mergeCell ref="W75:Z75"/>
    <mergeCell ref="W69:Z69"/>
    <mergeCell ref="W71:X71"/>
    <mergeCell ref="B91:E91"/>
    <mergeCell ref="F91:I91"/>
    <mergeCell ref="J91:O91"/>
    <mergeCell ref="P91:U91"/>
    <mergeCell ref="B86:C86"/>
    <mergeCell ref="F86:G86"/>
    <mergeCell ref="J86:K86"/>
    <mergeCell ref="P86:Q86"/>
    <mergeCell ref="W85:X85"/>
    <mergeCell ref="F2:G2"/>
    <mergeCell ref="B3:U3"/>
    <mergeCell ref="B5:U5"/>
    <mergeCell ref="F11:I11"/>
    <mergeCell ref="P11:U11"/>
    <mergeCell ref="W11:Z11"/>
    <mergeCell ref="B10:E10"/>
    <mergeCell ref="W34:Z34"/>
    <mergeCell ref="W35:Z35"/>
    <mergeCell ref="B12:C12"/>
    <mergeCell ref="P12:Q12"/>
    <mergeCell ref="W12:X12"/>
    <mergeCell ref="F10:I10"/>
    <mergeCell ref="P10:U10"/>
    <mergeCell ref="W10:Z10"/>
    <mergeCell ref="F18:G18"/>
    <mergeCell ref="F12:G12"/>
    <mergeCell ref="B14:E14"/>
    <mergeCell ref="F14:I14"/>
    <mergeCell ref="P14:U14"/>
    <mergeCell ref="W14:Z14"/>
    <mergeCell ref="B13:E13"/>
    <mergeCell ref="F13:I13"/>
    <mergeCell ref="P13:U13"/>
    <mergeCell ref="W53:X53"/>
    <mergeCell ref="F15:G15"/>
    <mergeCell ref="P15:Q15"/>
    <mergeCell ref="W15:X15"/>
    <mergeCell ref="B16:E16"/>
    <mergeCell ref="F16:I16"/>
    <mergeCell ref="P16:U16"/>
    <mergeCell ref="B17:E17"/>
    <mergeCell ref="F17:I17"/>
    <mergeCell ref="P17:U17"/>
    <mergeCell ref="W19:Z19"/>
    <mergeCell ref="F19:I19"/>
    <mergeCell ref="J19:O19"/>
    <mergeCell ref="X17:AA17"/>
    <mergeCell ref="B18:C18"/>
    <mergeCell ref="J18:O18"/>
    <mergeCell ref="W18:Z18"/>
    <mergeCell ref="B11:E11"/>
    <mergeCell ref="W38:X38"/>
    <mergeCell ref="W37:Z37"/>
    <mergeCell ref="W51:Z51"/>
    <mergeCell ref="W46:Z46"/>
    <mergeCell ref="B19:E19"/>
    <mergeCell ref="B20:E20"/>
    <mergeCell ref="F20:I20"/>
    <mergeCell ref="J20:O20"/>
    <mergeCell ref="P20:U20"/>
    <mergeCell ref="B22:U22"/>
    <mergeCell ref="B21:C21"/>
    <mergeCell ref="F21:G21"/>
    <mergeCell ref="J21:K21"/>
    <mergeCell ref="P21:Q21"/>
    <mergeCell ref="P18:U18"/>
    <mergeCell ref="P19:U19"/>
    <mergeCell ref="W45:Z45"/>
    <mergeCell ref="W13:Z13"/>
    <mergeCell ref="X16:AA16"/>
    <mergeCell ref="B15:C15"/>
    <mergeCell ref="W43:X43"/>
    <mergeCell ref="W50:Z50"/>
    <mergeCell ref="Y5:AB5"/>
    <mergeCell ref="W58:Z58"/>
    <mergeCell ref="W52:Z52"/>
    <mergeCell ref="W47:Z47"/>
    <mergeCell ref="W48:X48"/>
    <mergeCell ref="W40:Z40"/>
    <mergeCell ref="W49:Z49"/>
    <mergeCell ref="W44:Z44"/>
    <mergeCell ref="W42:Z42"/>
    <mergeCell ref="W36:Z36"/>
    <mergeCell ref="W21:X21"/>
    <mergeCell ref="Z21:AA21"/>
    <mergeCell ref="W26:Z26"/>
    <mergeCell ref="W27:Z27"/>
    <mergeCell ref="W39:Z39"/>
    <mergeCell ref="W33:X33"/>
    <mergeCell ref="W31:Z31"/>
    <mergeCell ref="W32:Z32"/>
    <mergeCell ref="W20:Z20"/>
    <mergeCell ref="W28:Z28"/>
    <mergeCell ref="W29:Z29"/>
    <mergeCell ref="W30:Z30"/>
    <mergeCell ref="W41:Z41"/>
    <mergeCell ref="W57:Z57"/>
  </mergeCells>
  <phoneticPr fontId="2" type="noConversion"/>
  <pageMargins left="0.31496062992125984" right="0.27559055118110237" top="0.19685039370078741" bottom="0.19685039370078741" header="0.19685039370078741" footer="0.19685039370078741"/>
  <pageSetup paperSize="9" scale="44" orientation="portrait" r:id="rId1"/>
  <headerFooter alignWithMargins="0"/>
  <colBreaks count="1" manualBreakCount="1">
    <brk id="22"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6"/>
  </sheetPr>
  <dimension ref="B1:F56"/>
  <sheetViews>
    <sheetView zoomScale="115" zoomScaleNormal="115" workbookViewId="0">
      <selection activeCell="K12" sqref="K12"/>
    </sheetView>
  </sheetViews>
  <sheetFormatPr defaultColWidth="9.140625" defaultRowHeight="12.75" x14ac:dyDescent="0.2"/>
  <cols>
    <col min="1" max="1" width="1.5703125" style="1" customWidth="1"/>
    <col min="2" max="2" width="48.85546875" style="1" customWidth="1"/>
    <col min="3" max="3" width="24.7109375" style="1" customWidth="1"/>
    <col min="4" max="4" width="22.28515625" style="1" customWidth="1"/>
    <col min="5" max="5" width="0.85546875" style="1" customWidth="1"/>
    <col min="6" max="16384" width="9.140625" style="1"/>
  </cols>
  <sheetData>
    <row r="1" spans="2:6" ht="8.25" customHeight="1" thickBot="1" x14ac:dyDescent="0.25"/>
    <row r="2" spans="2:6" ht="15.6" customHeight="1" x14ac:dyDescent="0.2">
      <c r="B2" s="199"/>
      <c r="C2" s="1050" t="s">
        <v>604</v>
      </c>
      <c r="D2" s="1051"/>
      <c r="E2" s="1051"/>
      <c r="F2" s="1052"/>
    </row>
    <row r="3" spans="2:6" ht="13.15" customHeight="1" x14ac:dyDescent="0.2">
      <c r="B3" s="200"/>
      <c r="C3" s="1053"/>
      <c r="D3" s="1053"/>
      <c r="E3" s="1053"/>
      <c r="F3" s="1054" t="s">
        <v>602</v>
      </c>
    </row>
    <row r="4" spans="2:6" ht="13.9" customHeight="1" x14ac:dyDescent="0.2">
      <c r="B4" s="200"/>
      <c r="C4" s="1055" t="s">
        <v>603</v>
      </c>
      <c r="D4" s="1056"/>
      <c r="E4" s="1056"/>
      <c r="F4" s="1057"/>
    </row>
    <row r="5" spans="2:6" ht="42.75" customHeight="1" x14ac:dyDescent="0.2">
      <c r="B5" s="200"/>
      <c r="C5" s="1058"/>
      <c r="D5" s="1058"/>
      <c r="E5" s="1058"/>
      <c r="F5" s="1059"/>
    </row>
    <row r="6" spans="2:6" ht="18" x14ac:dyDescent="0.25">
      <c r="B6" s="988" t="s">
        <v>456</v>
      </c>
      <c r="C6" s="989"/>
      <c r="D6" s="990"/>
    </row>
    <row r="7" spans="2:6" x14ac:dyDescent="0.2">
      <c r="B7" s="202" t="s">
        <v>54</v>
      </c>
      <c r="C7" s="203" t="s">
        <v>55</v>
      </c>
      <c r="D7" s="201" t="s">
        <v>56</v>
      </c>
    </row>
    <row r="8" spans="2:6" ht="16.899999999999999" customHeight="1" x14ac:dyDescent="0.2">
      <c r="B8" s="991" t="s">
        <v>57</v>
      </c>
      <c r="C8" s="992"/>
      <c r="D8" s="993"/>
    </row>
    <row r="9" spans="2:6" ht="25.5" x14ac:dyDescent="0.2">
      <c r="B9" s="204" t="s">
        <v>58</v>
      </c>
      <c r="C9" s="205">
        <v>22</v>
      </c>
      <c r="D9" s="206" t="s">
        <v>266</v>
      </c>
    </row>
    <row r="10" spans="2:6" x14ac:dyDescent="0.2">
      <c r="B10" s="207" t="s">
        <v>59</v>
      </c>
      <c r="C10" s="205" t="s">
        <v>60</v>
      </c>
      <c r="D10" s="208"/>
    </row>
    <row r="11" spans="2:6" ht="25.5" x14ac:dyDescent="0.2">
      <c r="B11" s="207" t="s">
        <v>61</v>
      </c>
      <c r="C11" s="205" t="s">
        <v>62</v>
      </c>
      <c r="D11" s="206" t="s">
        <v>267</v>
      </c>
    </row>
    <row r="12" spans="2:6" ht="25.5" x14ac:dyDescent="0.2">
      <c r="B12" s="207" t="s">
        <v>63</v>
      </c>
      <c r="C12" s="205" t="s">
        <v>64</v>
      </c>
      <c r="D12" s="208"/>
    </row>
    <row r="13" spans="2:6" ht="25.5" x14ac:dyDescent="0.2">
      <c r="B13" s="207" t="s">
        <v>65</v>
      </c>
      <c r="C13" s="205">
        <v>22</v>
      </c>
      <c r="D13" s="206" t="s">
        <v>266</v>
      </c>
    </row>
    <row r="14" spans="2:6" x14ac:dyDescent="0.2">
      <c r="B14" s="207" t="s">
        <v>66</v>
      </c>
      <c r="C14" s="205" t="s">
        <v>67</v>
      </c>
      <c r="D14" s="208"/>
    </row>
    <row r="15" spans="2:6" x14ac:dyDescent="0.2">
      <c r="B15" s="207" t="s">
        <v>68</v>
      </c>
      <c r="C15" s="205" t="s">
        <v>69</v>
      </c>
      <c r="D15" s="208"/>
    </row>
    <row r="16" spans="2:6" ht="25.5" x14ac:dyDescent="0.2">
      <c r="B16" s="207" t="s">
        <v>70</v>
      </c>
      <c r="C16" s="205">
        <v>16</v>
      </c>
      <c r="D16" s="206" t="s">
        <v>267</v>
      </c>
    </row>
    <row r="17" spans="2:4" ht="25.5" x14ac:dyDescent="0.2">
      <c r="B17" s="207" t="s">
        <v>71</v>
      </c>
      <c r="C17" s="205" t="s">
        <v>72</v>
      </c>
      <c r="D17" s="208"/>
    </row>
    <row r="18" spans="2:4" x14ac:dyDescent="0.2">
      <c r="B18" s="991" t="s">
        <v>73</v>
      </c>
      <c r="C18" s="992"/>
      <c r="D18" s="993"/>
    </row>
    <row r="19" spans="2:4" ht="25.5" x14ac:dyDescent="0.2">
      <c r="B19" s="207" t="s">
        <v>74</v>
      </c>
      <c r="C19" s="205">
        <v>22</v>
      </c>
      <c r="D19" s="206" t="s">
        <v>267</v>
      </c>
    </row>
    <row r="20" spans="2:4" x14ac:dyDescent="0.2">
      <c r="B20" s="207" t="s">
        <v>59</v>
      </c>
      <c r="C20" s="205" t="s">
        <v>75</v>
      </c>
      <c r="D20" s="208"/>
    </row>
    <row r="21" spans="2:4" x14ac:dyDescent="0.2">
      <c r="B21" s="983" t="s">
        <v>76</v>
      </c>
      <c r="C21" s="984"/>
      <c r="D21" s="985"/>
    </row>
    <row r="22" spans="2:4" ht="25.5" x14ac:dyDescent="0.2">
      <c r="B22" s="207" t="s">
        <v>77</v>
      </c>
      <c r="C22" s="205">
        <v>16</v>
      </c>
      <c r="D22" s="206" t="s">
        <v>267</v>
      </c>
    </row>
    <row r="23" spans="2:4" x14ac:dyDescent="0.2">
      <c r="B23" s="207" t="s">
        <v>78</v>
      </c>
      <c r="C23" s="205" t="s">
        <v>79</v>
      </c>
      <c r="D23" s="208"/>
    </row>
    <row r="24" spans="2:4" ht="25.5" x14ac:dyDescent="0.2">
      <c r="B24" s="207" t="s">
        <v>80</v>
      </c>
      <c r="C24" s="205">
        <v>16</v>
      </c>
      <c r="D24" s="206" t="s">
        <v>267</v>
      </c>
    </row>
    <row r="25" spans="2:4" x14ac:dyDescent="0.2">
      <c r="B25" s="207" t="s">
        <v>81</v>
      </c>
      <c r="C25" s="205" t="s">
        <v>82</v>
      </c>
      <c r="D25" s="209"/>
    </row>
    <row r="26" spans="2:4" x14ac:dyDescent="0.2">
      <c r="B26" s="983" t="s">
        <v>83</v>
      </c>
      <c r="C26" s="984"/>
      <c r="D26" s="985"/>
    </row>
    <row r="27" spans="2:4" ht="25.5" x14ac:dyDescent="0.2">
      <c r="B27" s="207" t="s">
        <v>96</v>
      </c>
      <c r="C27" s="205">
        <v>22</v>
      </c>
      <c r="D27" s="206" t="s">
        <v>267</v>
      </c>
    </row>
    <row r="28" spans="2:4" ht="25.5" x14ac:dyDescent="0.2">
      <c r="B28" s="207" t="s">
        <v>84</v>
      </c>
      <c r="C28" s="205">
        <v>16</v>
      </c>
      <c r="D28" s="206" t="s">
        <v>267</v>
      </c>
    </row>
    <row r="29" spans="2:4" x14ac:dyDescent="0.2">
      <c r="B29" s="207" t="s">
        <v>85</v>
      </c>
      <c r="C29" s="205" t="s">
        <v>86</v>
      </c>
      <c r="D29" s="208"/>
    </row>
    <row r="30" spans="2:4" ht="25.5" x14ac:dyDescent="0.2">
      <c r="B30" s="207" t="s">
        <v>87</v>
      </c>
      <c r="C30" s="205" t="s">
        <v>88</v>
      </c>
      <c r="D30" s="206" t="s">
        <v>267</v>
      </c>
    </row>
    <row r="31" spans="2:4" ht="25.5" x14ac:dyDescent="0.2">
      <c r="B31" s="207" t="s">
        <v>89</v>
      </c>
      <c r="C31" s="205" t="s">
        <v>88</v>
      </c>
      <c r="D31" s="206" t="s">
        <v>267</v>
      </c>
    </row>
    <row r="32" spans="2:4" x14ac:dyDescent="0.2">
      <c r="B32" s="207" t="s">
        <v>90</v>
      </c>
      <c r="C32" s="205" t="s">
        <v>91</v>
      </c>
      <c r="D32" s="208"/>
    </row>
    <row r="33" spans="2:4" ht="22.5" x14ac:dyDescent="0.2">
      <c r="B33" s="207" t="s">
        <v>92</v>
      </c>
      <c r="C33" s="210" t="s">
        <v>93</v>
      </c>
      <c r="D33" s="208"/>
    </row>
    <row r="34" spans="2:4" ht="25.5" x14ac:dyDescent="0.2">
      <c r="B34" s="207" t="s">
        <v>94</v>
      </c>
      <c r="C34" s="205">
        <v>16</v>
      </c>
      <c r="D34" s="206" t="s">
        <v>267</v>
      </c>
    </row>
    <row r="35" spans="2:4" ht="26.25" customHeight="1" x14ac:dyDescent="0.2">
      <c r="B35" s="207" t="s">
        <v>95</v>
      </c>
      <c r="C35" s="205" t="s">
        <v>72</v>
      </c>
      <c r="D35" s="206" t="s">
        <v>267</v>
      </c>
    </row>
    <row r="36" spans="2:4" x14ac:dyDescent="0.2">
      <c r="B36" s="207" t="s">
        <v>97</v>
      </c>
      <c r="C36" s="205" t="s">
        <v>60</v>
      </c>
      <c r="D36" s="208"/>
    </row>
    <row r="37" spans="2:4" x14ac:dyDescent="0.2">
      <c r="B37" s="207" t="s">
        <v>98</v>
      </c>
      <c r="C37" s="205">
        <v>40</v>
      </c>
      <c r="D37" s="208"/>
    </row>
    <row r="38" spans="2:4" x14ac:dyDescent="0.2">
      <c r="B38" s="983" t="s">
        <v>99</v>
      </c>
      <c r="C38" s="984"/>
      <c r="D38" s="985"/>
    </row>
    <row r="39" spans="2:4" ht="25.5" x14ac:dyDescent="0.2">
      <c r="B39" s="207" t="s">
        <v>84</v>
      </c>
      <c r="C39" s="205">
        <v>16</v>
      </c>
      <c r="D39" s="206" t="s">
        <v>267</v>
      </c>
    </row>
    <row r="40" spans="2:4" x14ac:dyDescent="0.2">
      <c r="B40" s="207" t="s">
        <v>85</v>
      </c>
      <c r="C40" s="205" t="s">
        <v>75</v>
      </c>
      <c r="D40" s="208"/>
    </row>
    <row r="41" spans="2:4" ht="25.5" x14ac:dyDescent="0.2">
      <c r="B41" s="207" t="s">
        <v>100</v>
      </c>
      <c r="C41" s="205">
        <v>16</v>
      </c>
      <c r="D41" s="206" t="s">
        <v>267</v>
      </c>
    </row>
    <row r="42" spans="2:4" x14ac:dyDescent="0.2">
      <c r="B42" s="207" t="s">
        <v>101</v>
      </c>
      <c r="C42" s="205" t="s">
        <v>102</v>
      </c>
      <c r="D42" s="208"/>
    </row>
    <row r="43" spans="2:4" x14ac:dyDescent="0.2">
      <c r="B43" s="207" t="s">
        <v>68</v>
      </c>
      <c r="C43" s="205" t="s">
        <v>103</v>
      </c>
      <c r="D43" s="208"/>
    </row>
    <row r="44" spans="2:4" x14ac:dyDescent="0.2">
      <c r="B44" s="986" t="s">
        <v>104</v>
      </c>
      <c r="C44" s="205" t="s">
        <v>91</v>
      </c>
      <c r="D44" s="987"/>
    </row>
    <row r="45" spans="2:4" ht="25.5" x14ac:dyDescent="0.2">
      <c r="B45" s="986"/>
      <c r="C45" s="205" t="s">
        <v>105</v>
      </c>
      <c r="D45" s="987"/>
    </row>
    <row r="46" spans="2:4" x14ac:dyDescent="0.2">
      <c r="B46" s="983" t="s">
        <v>106</v>
      </c>
      <c r="C46" s="984"/>
      <c r="D46" s="985"/>
    </row>
    <row r="47" spans="2:4" ht="26.25" customHeight="1" x14ac:dyDescent="0.2">
      <c r="B47" s="207" t="s">
        <v>107</v>
      </c>
      <c r="C47" s="205">
        <v>22</v>
      </c>
      <c r="D47" s="206" t="s">
        <v>267</v>
      </c>
    </row>
    <row r="48" spans="2:4" x14ac:dyDescent="0.2">
      <c r="B48" s="207" t="s">
        <v>108</v>
      </c>
      <c r="C48" s="205" t="s">
        <v>86</v>
      </c>
      <c r="D48" s="208"/>
    </row>
    <row r="49" spans="2:4" x14ac:dyDescent="0.2">
      <c r="B49" s="983" t="s">
        <v>109</v>
      </c>
      <c r="C49" s="984"/>
      <c r="D49" s="985"/>
    </row>
    <row r="50" spans="2:4" ht="25.5" x14ac:dyDescent="0.2">
      <c r="B50" s="207" t="s">
        <v>110</v>
      </c>
      <c r="C50" s="205">
        <v>16</v>
      </c>
      <c r="D50" s="206" t="s">
        <v>267</v>
      </c>
    </row>
    <row r="51" spans="2:4" x14ac:dyDescent="0.2">
      <c r="B51" s="207" t="s">
        <v>111</v>
      </c>
      <c r="C51" s="205" t="s">
        <v>72</v>
      </c>
      <c r="D51" s="208"/>
    </row>
    <row r="52" spans="2:4" x14ac:dyDescent="0.2">
      <c r="B52" s="207" t="s">
        <v>112</v>
      </c>
      <c r="C52" s="205">
        <v>5</v>
      </c>
      <c r="D52" s="206" t="s">
        <v>113</v>
      </c>
    </row>
    <row r="53" spans="2:4" x14ac:dyDescent="0.2">
      <c r="B53" s="983" t="s">
        <v>114</v>
      </c>
      <c r="C53" s="984"/>
      <c r="D53" s="985"/>
    </row>
    <row r="54" spans="2:4" ht="25.5" x14ac:dyDescent="0.2">
      <c r="B54" s="207" t="s">
        <v>110</v>
      </c>
      <c r="C54" s="205">
        <v>16</v>
      </c>
      <c r="D54" s="206" t="s">
        <v>267</v>
      </c>
    </row>
    <row r="55" spans="2:4" ht="13.5" thickBot="1" x14ac:dyDescent="0.25">
      <c r="B55" s="211" t="s">
        <v>111</v>
      </c>
      <c r="C55" s="212" t="s">
        <v>60</v>
      </c>
      <c r="D55" s="213"/>
    </row>
    <row r="56" spans="2:4" ht="33.75" customHeight="1" x14ac:dyDescent="0.25">
      <c r="B56" s="982" t="s">
        <v>249</v>
      </c>
      <c r="C56" s="982"/>
      <c r="D56" s="982"/>
    </row>
  </sheetData>
  <mergeCells count="15">
    <mergeCell ref="B26:D26"/>
    <mergeCell ref="B6:D6"/>
    <mergeCell ref="B8:D8"/>
    <mergeCell ref="B18:D18"/>
    <mergeCell ref="B21:D21"/>
    <mergeCell ref="C2:F2"/>
    <mergeCell ref="C4:F4"/>
    <mergeCell ref="C5:F5"/>
    <mergeCell ref="B56:D56"/>
    <mergeCell ref="B38:D38"/>
    <mergeCell ref="B46:D46"/>
    <mergeCell ref="B49:D49"/>
    <mergeCell ref="B53:D53"/>
    <mergeCell ref="B44:B45"/>
    <mergeCell ref="D44:D45"/>
  </mergeCells>
  <phoneticPr fontId="2" type="noConversion"/>
  <hyperlinks>
    <hyperlink ref="C2" r:id="rId1" xr:uid="{EEE3D912-03DA-47C1-9DA3-3CBA591EED9A}"/>
    <hyperlink ref="C4" r:id="rId2" xr:uid="{2058C41B-BEF3-437C-91F5-C747E59E19B9}"/>
  </hyperlinks>
  <pageMargins left="0.96" right="0.18" top="0.17" bottom="0.17" header="0.17" footer="0.17"/>
  <pageSetup paperSize="9" scale="82" orientation="portrait" r:id="rId3"/>
  <headerFooter alignWithMargins="0"/>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9</vt:i4>
      </vt:variant>
    </vt:vector>
  </HeadingPairs>
  <TitlesOfParts>
    <vt:vector size="19" baseType="lpstr">
      <vt:lpstr>стол, тумба</vt:lpstr>
      <vt:lpstr>шкаф</vt:lpstr>
      <vt:lpstr>элементы</vt:lpstr>
      <vt:lpstr>столы на металл. опорах</vt:lpstr>
      <vt:lpstr>стеллажи,фасады,тумбы</vt:lpstr>
      <vt:lpstr>Схема 1</vt:lpstr>
      <vt:lpstr>Схема 2 </vt:lpstr>
      <vt:lpstr>Схема 3</vt:lpstr>
      <vt:lpstr>Тех.описание</vt:lpstr>
      <vt:lpstr>Скидка</vt:lpstr>
      <vt:lpstr>'стеллажи,фасады,тумбы'!Область_печати</vt:lpstr>
      <vt:lpstr>'стол, тумба'!Область_печати</vt:lpstr>
      <vt:lpstr>'столы на металл. опорах'!Область_печати</vt:lpstr>
      <vt:lpstr>'Схема 1'!Область_печати</vt:lpstr>
      <vt:lpstr>'Схема 2 '!Область_печати</vt:lpstr>
      <vt:lpstr>'Схема 3'!Область_печати</vt:lpstr>
      <vt:lpstr>Тех.описание!Область_печати</vt:lpstr>
      <vt:lpstr>шкаф!Область_печати</vt:lpstr>
      <vt:lpstr>элементы!Область_печати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digdec</dc:creator>
  <cp:lastModifiedBy>Олег</cp:lastModifiedBy>
  <cp:lastPrinted>2019-06-11T12:50:41Z</cp:lastPrinted>
  <dcterms:created xsi:type="dcterms:W3CDTF">2004-03-10T04:36:32Z</dcterms:created>
  <dcterms:modified xsi:type="dcterms:W3CDTF">2019-12-09T11:42:08Z</dcterms:modified>
</cp:coreProperties>
</file>